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7"/>
  </bookViews>
  <sheets>
    <sheet name="Tan" sheetId="1" r:id="rId1"/>
    <sheet name="800m" sheetId="2" r:id="rId2"/>
    <sheet name="1500m" sheetId="3" r:id="rId3"/>
    <sheet name="Mile" sheetId="4" r:id="rId4"/>
    <sheet name="3000m" sheetId="5" r:id="rId5"/>
    <sheet name="5000m" sheetId="6" r:id="rId6"/>
    <sheet name="10000m" sheetId="7" r:id="rId7"/>
    <sheet name="Half Mara" sheetId="8" r:id="rId8"/>
    <sheet name="Marathon" sheetId="9" r:id="rId9"/>
    <sheet name="Sandown Relays" sheetId="10" r:id="rId10"/>
    <sheet name="100 km" sheetId="11" r:id="rId11"/>
    <sheet name="100 Miles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<sst xmlns="http://schemas.openxmlformats.org/spreadsheetml/2006/main" count="2015" uniqueCount="563">
  <si>
    <t>Hally</t>
  </si>
  <si>
    <t>PB</t>
  </si>
  <si>
    <t>Grunter</t>
  </si>
  <si>
    <t>Year</t>
  </si>
  <si>
    <t>Where</t>
  </si>
  <si>
    <t>Canberra</t>
  </si>
  <si>
    <t>Sydney</t>
  </si>
  <si>
    <t>Melbourne</t>
  </si>
  <si>
    <t>Christchurch</t>
  </si>
  <si>
    <t>Traralgon</t>
  </si>
  <si>
    <t>Gold Coast</t>
  </si>
  <si>
    <t>AKA</t>
  </si>
  <si>
    <t>Marky Mark</t>
  </si>
  <si>
    <t>Old School Tie</t>
  </si>
  <si>
    <t>Troy Boy</t>
  </si>
  <si>
    <t>Wrong Way Denti</t>
  </si>
  <si>
    <t>DDD</t>
  </si>
  <si>
    <t>Banger</t>
  </si>
  <si>
    <t>Scuz or GG</t>
  </si>
  <si>
    <t>Spewy Lewy</t>
  </si>
  <si>
    <t>Louie the Lip</t>
  </si>
  <si>
    <t>LG</t>
  </si>
  <si>
    <t>Metronome</t>
  </si>
  <si>
    <t>Mitho</t>
  </si>
  <si>
    <t>Gambler</t>
  </si>
  <si>
    <t>CC</t>
  </si>
  <si>
    <t>Bencey</t>
  </si>
  <si>
    <t>Fairy Stepper</t>
  </si>
  <si>
    <t>Popstar</t>
  </si>
  <si>
    <t>Dozer</t>
  </si>
  <si>
    <t>Beer &amp; Ski King</t>
  </si>
  <si>
    <t>GGO</t>
  </si>
  <si>
    <t>Diggler</t>
  </si>
  <si>
    <t>Stu Mac</t>
  </si>
  <si>
    <t>House</t>
  </si>
  <si>
    <t>Lawrie</t>
  </si>
  <si>
    <t>Jimbo</t>
  </si>
  <si>
    <t>Marvin</t>
  </si>
  <si>
    <t>Fat Boy</t>
  </si>
  <si>
    <t>Cotton</t>
  </si>
  <si>
    <t>Bacchus</t>
  </si>
  <si>
    <t>Cookie</t>
  </si>
  <si>
    <t>pace/km</t>
  </si>
  <si>
    <t>Pace/km</t>
  </si>
  <si>
    <t>Volts</t>
  </si>
  <si>
    <t>Greville</t>
  </si>
  <si>
    <t>Whippet/Wispy</t>
  </si>
  <si>
    <t>Kyle or Webmistress</t>
  </si>
  <si>
    <t>Handman or The Job</t>
  </si>
  <si>
    <t>KT</t>
  </si>
  <si>
    <t>Funky</t>
  </si>
  <si>
    <t>Cans</t>
  </si>
  <si>
    <t>Tokyo</t>
  </si>
  <si>
    <t>Dizzy</t>
  </si>
  <si>
    <t>Bevo</t>
  </si>
  <si>
    <t>Hutz</t>
  </si>
  <si>
    <t>Ironman</t>
  </si>
  <si>
    <t>biggers or Chicken Man</t>
  </si>
  <si>
    <t>Sandown 2008 time</t>
  </si>
  <si>
    <t>Previous PB</t>
  </si>
  <si>
    <t>2008 *</t>
  </si>
  <si>
    <t>Adjusted Time</t>
  </si>
  <si>
    <t>Difference
Adj vs Prev</t>
  </si>
  <si>
    <t>Harry</t>
  </si>
  <si>
    <t>EM</t>
  </si>
  <si>
    <t>Irish</t>
  </si>
  <si>
    <t>Big Tex</t>
  </si>
  <si>
    <t>Dr Dan</t>
  </si>
  <si>
    <t>Woolies</t>
  </si>
  <si>
    <t>Jugs</t>
  </si>
  <si>
    <t xml:space="preserve">Lake Kawaguchi </t>
  </si>
  <si>
    <t>Berlin</t>
  </si>
  <si>
    <t>Perth</t>
  </si>
  <si>
    <t>PM or Mullet Man</t>
  </si>
  <si>
    <t>Moo</t>
  </si>
  <si>
    <t>Lake Biwa</t>
  </si>
  <si>
    <t>Improvement</t>
  </si>
  <si>
    <t>Location</t>
  </si>
  <si>
    <t>Thorny's mate</t>
  </si>
  <si>
    <t>The Fury</t>
  </si>
  <si>
    <t>NFM</t>
  </si>
  <si>
    <t>Sarge</t>
  </si>
  <si>
    <t>Nicho</t>
  </si>
  <si>
    <t>??</t>
  </si>
  <si>
    <t>Wheels</t>
  </si>
  <si>
    <t>AB</t>
  </si>
  <si>
    <t>Arthur the Bruce (ATB)</t>
  </si>
  <si>
    <t>Duffman</t>
  </si>
  <si>
    <t>Racer</t>
  </si>
  <si>
    <t>Boris</t>
  </si>
  <si>
    <t>2011 best</t>
  </si>
  <si>
    <t>2010 best</t>
  </si>
  <si>
    <t/>
  </si>
  <si>
    <t>2008*</t>
  </si>
  <si>
    <t>Lurch</t>
  </si>
  <si>
    <t>AW or 3</t>
  </si>
  <si>
    <t>Dusty Bins</t>
  </si>
  <si>
    <t>Smoothy or The Smooth One</t>
  </si>
  <si>
    <t>Thorny or Billy Bob</t>
  </si>
  <si>
    <t>2009 best</t>
  </si>
  <si>
    <t>Boston</t>
  </si>
  <si>
    <t>Dr Death</t>
  </si>
  <si>
    <t>Rafa</t>
  </si>
  <si>
    <t>Chips</t>
  </si>
  <si>
    <t>Frankfurt</t>
  </si>
  <si>
    <t>Damo</t>
  </si>
  <si>
    <t>Smurf</t>
  </si>
  <si>
    <t>Licka</t>
  </si>
  <si>
    <t>2012 best</t>
  </si>
  <si>
    <t>Iron Mike</t>
  </si>
  <si>
    <t>AL or Tilt</t>
  </si>
  <si>
    <t>The Snake</t>
  </si>
  <si>
    <t>Hef</t>
  </si>
  <si>
    <t>Amsterdam</t>
  </si>
  <si>
    <t>2013 best</t>
  </si>
  <si>
    <t>Brisbane</t>
  </si>
  <si>
    <t>Stevie Wonder</t>
  </si>
  <si>
    <t>Portland</t>
  </si>
  <si>
    <t>Obama</t>
  </si>
  <si>
    <t>Fat Ass or Silver Fox or Sparky</t>
  </si>
  <si>
    <t>Fletch</t>
  </si>
  <si>
    <t>KJ</t>
  </si>
  <si>
    <t>Coalminer</t>
  </si>
  <si>
    <t>2014 best</t>
  </si>
  <si>
    <t>* Relays not held at Sandown in 2012</t>
  </si>
  <si>
    <t>Hoju</t>
  </si>
  <si>
    <t>19xx</t>
  </si>
  <si>
    <t>Marbles</t>
  </si>
  <si>
    <t>Bugs</t>
  </si>
  <si>
    <t>11:3X</t>
  </si>
  <si>
    <t>Danger</t>
  </si>
  <si>
    <t>Xmas or RunGMC</t>
  </si>
  <si>
    <t>Rosco</t>
  </si>
  <si>
    <t>Rog (Roger Mellie)</t>
  </si>
  <si>
    <t>Fast Eddie</t>
  </si>
  <si>
    <t>Mulder</t>
  </si>
  <si>
    <t>Simo</t>
  </si>
  <si>
    <t>Dutchy</t>
  </si>
  <si>
    <t>Goose</t>
  </si>
  <si>
    <t>AK47</t>
  </si>
  <si>
    <t>New York</t>
  </si>
  <si>
    <t>2015 best</t>
  </si>
  <si>
    <t>Duff</t>
  </si>
  <si>
    <t>Torch</t>
  </si>
  <si>
    <t>Undertaker</t>
  </si>
  <si>
    <t>Fitter</t>
  </si>
  <si>
    <t>You Yangs</t>
  </si>
  <si>
    <t>Blommie</t>
  </si>
  <si>
    <t>2016 best</t>
  </si>
  <si>
    <t>Metric</t>
  </si>
  <si>
    <t>J.C.</t>
  </si>
  <si>
    <t>S'More</t>
  </si>
  <si>
    <t>Doc</t>
  </si>
  <si>
    <t>Larso</t>
  </si>
  <si>
    <t>Cocky, Bermuda</t>
  </si>
  <si>
    <t>Wangaratta</t>
  </si>
  <si>
    <t>Chicago</t>
  </si>
  <si>
    <t>London</t>
  </si>
  <si>
    <t>2017 best</t>
  </si>
  <si>
    <t>Nagano</t>
  </si>
  <si>
    <t>Compo</t>
  </si>
  <si>
    <t>PB not advised</t>
  </si>
  <si>
    <t>Slips or White Kenyan or Old Coot</t>
  </si>
  <si>
    <t>Dug</t>
  </si>
  <si>
    <t>Courts</t>
  </si>
  <si>
    <t>Gordo</t>
  </si>
  <si>
    <t>Rocket</t>
  </si>
  <si>
    <t>Robo</t>
  </si>
  <si>
    <t>Scotty</t>
  </si>
  <si>
    <t>Zurich</t>
  </si>
  <si>
    <t>Great Ocean Road</t>
  </si>
  <si>
    <t>Sandy Point</t>
  </si>
  <si>
    <t>Colonel</t>
  </si>
  <si>
    <t>JK or JL</t>
  </si>
  <si>
    <t>Robbo</t>
  </si>
  <si>
    <t>Osaka</t>
  </si>
  <si>
    <t>2018 best</t>
  </si>
  <si>
    <t>Houston</t>
  </si>
  <si>
    <t>Daegu</t>
  </si>
  <si>
    <t>Luce</t>
  </si>
  <si>
    <t>Copenhagen</t>
  </si>
  <si>
    <t>Adelaide</t>
  </si>
  <si>
    <t>The Tan</t>
  </si>
  <si>
    <t>Name</t>
  </si>
  <si>
    <t>Luke Yeatman</t>
  </si>
  <si>
    <t>Justin Wilson</t>
  </si>
  <si>
    <t>Dan Hornery</t>
  </si>
  <si>
    <t>Mike Bialczak</t>
  </si>
  <si>
    <t>James Atkinson</t>
  </si>
  <si>
    <t>Paul Martinico</t>
  </si>
  <si>
    <t>Robert Jones</t>
  </si>
  <si>
    <t>Stewart Handasyde</t>
  </si>
  <si>
    <t>Tom Crouch</t>
  </si>
  <si>
    <t>Patrick O'Keeffe</t>
  </si>
  <si>
    <t>Mark Purvis</t>
  </si>
  <si>
    <t>Brett Coleman</t>
  </si>
  <si>
    <t>Colin Thornton</t>
  </si>
  <si>
    <t>Stephen Paine</t>
  </si>
  <si>
    <t>Simon Bevege</t>
  </si>
  <si>
    <t>Andrew Coles</t>
  </si>
  <si>
    <t>Andre La Gerche</t>
  </si>
  <si>
    <t>Michael Johnson</t>
  </si>
  <si>
    <t>Joji Mori</t>
  </si>
  <si>
    <t>Troy Williams</t>
  </si>
  <si>
    <t>Anthony Lee</t>
  </si>
  <si>
    <t>Ian Dent</t>
  </si>
  <si>
    <t>Mike Taylor</t>
  </si>
  <si>
    <t>Stephen Miller</t>
  </si>
  <si>
    <t>David Venour</t>
  </si>
  <si>
    <t>Jojo Mori</t>
  </si>
  <si>
    <t>Steven Williams</t>
  </si>
  <si>
    <t>Colin Marson</t>
  </si>
  <si>
    <t>Paul Marsh</t>
  </si>
  <si>
    <t>Richard Does</t>
  </si>
  <si>
    <t>David Hartley</t>
  </si>
  <si>
    <t>Luke Peel</t>
  </si>
  <si>
    <t>Ben Briggs</t>
  </si>
  <si>
    <t>David Alcock</t>
  </si>
  <si>
    <t>Mark Deslandes</t>
  </si>
  <si>
    <t>Shane Fielding</t>
  </si>
  <si>
    <t>Stan Karanasios</t>
  </si>
  <si>
    <t>Simon Duffy</t>
  </si>
  <si>
    <t>Anthony Mithen</t>
  </si>
  <si>
    <t>Daniel Hall</t>
  </si>
  <si>
    <t>Nick Turner</t>
  </si>
  <si>
    <t>Mark Stodden</t>
  </si>
  <si>
    <t>Darren Morris</t>
  </si>
  <si>
    <t>Simon Tu</t>
  </si>
  <si>
    <t>Max Howard</t>
  </si>
  <si>
    <t>Nicholas Bignell</t>
  </si>
  <si>
    <t>Sean Helmot</t>
  </si>
  <si>
    <t>Nick Paine</t>
  </si>
  <si>
    <t>Anthony Weiland</t>
  </si>
  <si>
    <t>Ewen Vowels</t>
  </si>
  <si>
    <t>Andrew Compson</t>
  </si>
  <si>
    <t>David Mellings</t>
  </si>
  <si>
    <t>Garth Calder</t>
  </si>
  <si>
    <t>Glenn Carroll</t>
  </si>
  <si>
    <t>Damien Arnold</t>
  </si>
  <si>
    <t>Joel Miller</t>
  </si>
  <si>
    <t>Scott Stacey</t>
  </si>
  <si>
    <t>Norval Hope</t>
  </si>
  <si>
    <t>Simon Keane</t>
  </si>
  <si>
    <t>Mark Symes</t>
  </si>
  <si>
    <t>James Howe</t>
  </si>
  <si>
    <t>Scott Smith</t>
  </si>
  <si>
    <t>Steve Brennan</t>
  </si>
  <si>
    <t>James Chiriano</t>
  </si>
  <si>
    <t>John Dixon</t>
  </si>
  <si>
    <t>Paul Gladwell</t>
  </si>
  <si>
    <t>Shane Bhujoharry</t>
  </si>
  <si>
    <t>Martin Duchovny</t>
  </si>
  <si>
    <t>Chris Wade</t>
  </si>
  <si>
    <t>Bella Richardson</t>
  </si>
  <si>
    <t>Nicole Joseph</t>
  </si>
  <si>
    <t>Simon Moore</t>
  </si>
  <si>
    <t>Gary O'Dwyer</t>
  </si>
  <si>
    <t>Gary Zuccala</t>
  </si>
  <si>
    <t>Adrian Hoel</t>
  </si>
  <si>
    <t>Dale Nardella</t>
  </si>
  <si>
    <t>Lucy Clark</t>
  </si>
  <si>
    <t>Janice De Vries</t>
  </si>
  <si>
    <t>Vincent Yeo</t>
  </si>
  <si>
    <t>Georgina Wiley</t>
  </si>
  <si>
    <t>Ross Prickett</t>
  </si>
  <si>
    <t>Nick Tobin</t>
  </si>
  <si>
    <t>Hugh Hunter</t>
  </si>
  <si>
    <t>Nigel Dunn</t>
  </si>
  <si>
    <t>Elisa Mooren</t>
  </si>
  <si>
    <t>David Burnheim</t>
  </si>
  <si>
    <t>Pamela Skaufel</t>
  </si>
  <si>
    <t>Andrew Presnell</t>
  </si>
  <si>
    <t>Matt Clark</t>
  </si>
  <si>
    <t>Chris Dixon</t>
  </si>
  <si>
    <t>Jessie Collins</t>
  </si>
  <si>
    <t>Jarrod Abbott</t>
  </si>
  <si>
    <t>Tanmay Agrawal</t>
  </si>
  <si>
    <t>Selim Ahmed</t>
  </si>
  <si>
    <t>Bruce Arthur</t>
  </si>
  <si>
    <t>Megan Barrett</t>
  </si>
  <si>
    <t>Guy Beaven</t>
  </si>
  <si>
    <t>David Blom</t>
  </si>
  <si>
    <t>Darren Bowden</t>
  </si>
  <si>
    <t>Gareth Burnett</t>
  </si>
  <si>
    <t>Melissa Clarke</t>
  </si>
  <si>
    <t>Mark Corbyn</t>
  </si>
  <si>
    <t>Hamish Cropper</t>
  </si>
  <si>
    <t>Rob Dalton</t>
  </si>
  <si>
    <t>Ivan Deak</t>
  </si>
  <si>
    <t>Melissa Dinneen</t>
  </si>
  <si>
    <t>Matthew Domaingue</t>
  </si>
  <si>
    <t>David Doyle</t>
  </si>
  <si>
    <t>Gordon Durnan</t>
  </si>
  <si>
    <t>Martin Edwards</t>
  </si>
  <si>
    <t>Dion Finocchiaro</t>
  </si>
  <si>
    <t>Geoff Fisher</t>
  </si>
  <si>
    <t>Samantha Flanders</t>
  </si>
  <si>
    <t>Robyn Fletcher</t>
  </si>
  <si>
    <t>Matthew Flynn</t>
  </si>
  <si>
    <t>Kat Foley</t>
  </si>
  <si>
    <t>Dashiell Gantner</t>
  </si>
  <si>
    <t>Glenn Goodman</t>
  </si>
  <si>
    <t>Luke Goodman</t>
  </si>
  <si>
    <t>Jeremy Grey</t>
  </si>
  <si>
    <t>Tony Hally</t>
  </si>
  <si>
    <t>John Hand</t>
  </si>
  <si>
    <t>Vaughn Harber</t>
  </si>
  <si>
    <t>Zoe Heath</t>
  </si>
  <si>
    <t>Rory Heddles</t>
  </si>
  <si>
    <t>Rob Italia</t>
  </si>
  <si>
    <t>Kirsten Jackson</t>
  </si>
  <si>
    <t>Mel Jansen</t>
  </si>
  <si>
    <t>Panyo Kachrimanis</t>
  </si>
  <si>
    <t>Arthur Karanasios</t>
  </si>
  <si>
    <t>Greg King</t>
  </si>
  <si>
    <t>Dan Langelaan</t>
  </si>
  <si>
    <t>Peter Larsen</t>
  </si>
  <si>
    <t>Scott Lawrence</t>
  </si>
  <si>
    <t>Filip Likar</t>
  </si>
  <si>
    <t>Jayden Mallen</t>
  </si>
  <si>
    <t>Cheryl Martin</t>
  </si>
  <si>
    <t>Lewis McLean</t>
  </si>
  <si>
    <t>Robyn Millard</t>
  </si>
  <si>
    <t>Ingrid Morrison</t>
  </si>
  <si>
    <t>Sebastien Payette</t>
  </si>
  <si>
    <t>Adam Peel</t>
  </si>
  <si>
    <t>Luke Pengelly</t>
  </si>
  <si>
    <t>Robert Peyerl</t>
  </si>
  <si>
    <t>Thai Phan</t>
  </si>
  <si>
    <t>Michael Phillips</t>
  </si>
  <si>
    <t>Andrew Pintar</t>
  </si>
  <si>
    <t>Nigel Preston</t>
  </si>
  <si>
    <t>Thomas Read</t>
  </si>
  <si>
    <t>Danny Rey-Conde</t>
  </si>
  <si>
    <t>Greg Roche</t>
  </si>
  <si>
    <t>Peter Rushen</t>
  </si>
  <si>
    <t>Dirk Schnerring</t>
  </si>
  <si>
    <t>Aaron Scot-Dalgleish</t>
  </si>
  <si>
    <t>Ewald Seibold</t>
  </si>
  <si>
    <t>Katie Seibold</t>
  </si>
  <si>
    <t>Keith Sharratt</t>
  </si>
  <si>
    <t>Robbie Spark</t>
  </si>
  <si>
    <t>Joanne Stratos</t>
  </si>
  <si>
    <t>Nick Strybosch</t>
  </si>
  <si>
    <t>Greg Tilse</t>
  </si>
  <si>
    <t>Vonny Turamali</t>
  </si>
  <si>
    <t>Julie-Ann Undrill</t>
  </si>
  <si>
    <t>Andre Van Der Westhuizen</t>
  </si>
  <si>
    <t>Darren Vandenberg</t>
  </si>
  <si>
    <t>Daniel Vogelpoel</t>
  </si>
  <si>
    <t>Simon Walker</t>
  </si>
  <si>
    <t>Greg Watson</t>
  </si>
  <si>
    <t>Mark Willetts</t>
  </si>
  <si>
    <t>Matthew Woods</t>
  </si>
  <si>
    <t>Sasha Yap</t>
  </si>
  <si>
    <t>Amy Yeo</t>
  </si>
  <si>
    <t>Lachlan Yeo</t>
  </si>
  <si>
    <t>Vince Yeo</t>
  </si>
  <si>
    <t>Rod Zlonzak</t>
  </si>
  <si>
    <t>Geoff Nicholson</t>
  </si>
  <si>
    <t>Corey Lawson</t>
  </si>
  <si>
    <t>David Munro</t>
  </si>
  <si>
    <t>Mark Buyck</t>
  </si>
  <si>
    <t>Eric Louw</t>
  </si>
  <si>
    <t>Martin Fry</t>
  </si>
  <si>
    <t>Matt O'Dwyer</t>
  </si>
  <si>
    <t>Katherine Foley</t>
  </si>
  <si>
    <t>Trevor Craggs</t>
  </si>
  <si>
    <t>Scott Trickett</t>
  </si>
  <si>
    <t>Keiko Sunaba</t>
  </si>
  <si>
    <t>Leigh Stokes</t>
  </si>
  <si>
    <t>Peter Bence</t>
  </si>
  <si>
    <t>Chris Bridge</t>
  </si>
  <si>
    <t>Charles Chambers</t>
  </si>
  <si>
    <t>Mark Galpin</t>
  </si>
  <si>
    <t>Brad Johnson</t>
  </si>
  <si>
    <t>Neil Robertson</t>
  </si>
  <si>
    <t>Tony Russo</t>
  </si>
  <si>
    <t>David Velten</t>
  </si>
  <si>
    <t>Paul Wilkie</t>
  </si>
  <si>
    <t>Tony Wilson</t>
  </si>
  <si>
    <t>Steve Williams</t>
  </si>
  <si>
    <t>Nic Gilbert</t>
  </si>
  <si>
    <t>Chris Rancie</t>
  </si>
  <si>
    <t>Matt Anderson</t>
  </si>
  <si>
    <t>Tait Ovens</t>
  </si>
  <si>
    <t>Michael Stone</t>
  </si>
  <si>
    <t>Jon Holmes</t>
  </si>
  <si>
    <t>Alan Barkauskas</t>
  </si>
  <si>
    <t>Richard Harvey</t>
  </si>
  <si>
    <t>Justin Ganly</t>
  </si>
  <si>
    <t>Daniel Langelaan</t>
  </si>
  <si>
    <t>Chris Wright</t>
  </si>
  <si>
    <t>Matthew Wheeler</t>
  </si>
  <si>
    <t>Gerard Koelmeyer</t>
  </si>
  <si>
    <t>Sean McGaughey</t>
  </si>
  <si>
    <t>James Dennis</t>
  </si>
  <si>
    <t>Chelsea Calder</t>
  </si>
  <si>
    <t>Aaron Murphy</t>
  </si>
  <si>
    <t>Anna Locarnini</t>
  </si>
  <si>
    <t>Campbell Maffett</t>
  </si>
  <si>
    <t>James Simonetta</t>
  </si>
  <si>
    <t>Kara Gilbert</t>
  </si>
  <si>
    <t>Karen Barlow</t>
  </si>
  <si>
    <t>Melissa Vandewater</t>
  </si>
  <si>
    <t>Rupert Van Dongen</t>
  </si>
  <si>
    <t>Stephen Dinneen</t>
  </si>
  <si>
    <t>Anthony George</t>
  </si>
  <si>
    <t>Mark Matthews</t>
  </si>
  <si>
    <t>Damien Angus</t>
  </si>
  <si>
    <t>Matt Griffin</t>
  </si>
  <si>
    <t>Steve Miller</t>
  </si>
  <si>
    <t>Ross Becroft</t>
  </si>
  <si>
    <t>Matt Sandilands</t>
  </si>
  <si>
    <t>Martin Hall</t>
  </si>
  <si>
    <t>Tony Adams</t>
  </si>
  <si>
    <t>David Percival</t>
  </si>
  <si>
    <t>Lou Ferrari</t>
  </si>
  <si>
    <t>Peter May</t>
  </si>
  <si>
    <t>Kevin Tory</t>
  </si>
  <si>
    <t>Wayne Williams</t>
  </si>
  <si>
    <t>Glen Stander</t>
  </si>
  <si>
    <t>David Cook</t>
  </si>
  <si>
    <t>Jim Grelis</t>
  </si>
  <si>
    <t>Aaron Nitschke</t>
  </si>
  <si>
    <t>Martin Gamble</t>
  </si>
  <si>
    <t>George Rennie</t>
  </si>
  <si>
    <t>Chris Osborne</t>
  </si>
  <si>
    <t>Christian Klettner</t>
  </si>
  <si>
    <t>Tony George</t>
  </si>
  <si>
    <t>Matt Lowth</t>
  </si>
  <si>
    <t>Matt Wheeler</t>
  </si>
  <si>
    <t>David Jones</t>
  </si>
  <si>
    <t>Shane Kent</t>
  </si>
  <si>
    <t>Beau Williams</t>
  </si>
  <si>
    <t>Ashley Crowther</t>
  </si>
  <si>
    <t>Scott Bales</t>
  </si>
  <si>
    <t>Vin Martin</t>
  </si>
  <si>
    <t>Seb Payette</t>
  </si>
  <si>
    <t>Adam Casey</t>
  </si>
  <si>
    <t>Peter Bearsley</t>
  </si>
  <si>
    <t>Dennis Rafferty</t>
  </si>
  <si>
    <t>Craig Harris</t>
  </si>
  <si>
    <t>Paul Hillas</t>
  </si>
  <si>
    <t>Jim Berrington</t>
  </si>
  <si>
    <t>Matt Domaingue</t>
  </si>
  <si>
    <t>Shane Fernando</t>
  </si>
  <si>
    <t>Stuart Macaulay</t>
  </si>
  <si>
    <t>Emma Miller</t>
  </si>
  <si>
    <t>Wayne Fitzsimmons</t>
  </si>
  <si>
    <t>Andrew Harpur</t>
  </si>
  <si>
    <t>Frances Lentini</t>
  </si>
  <si>
    <t>Matt Flynn</t>
  </si>
  <si>
    <t>Jackie McNamara</t>
  </si>
  <si>
    <t>Chris Farrell</t>
  </si>
  <si>
    <t>Eddie Seibold</t>
  </si>
  <si>
    <t>Calvin Leong</t>
  </si>
  <si>
    <t>Linda Burke</t>
  </si>
  <si>
    <t>George Savvides</t>
  </si>
  <si>
    <t>Dharmesh Bhana</t>
  </si>
  <si>
    <t>Andrew Steel</t>
  </si>
  <si>
    <t>Chamira Ratnayaka</t>
  </si>
  <si>
    <t>Juanita Kallergis</t>
  </si>
  <si>
    <t>Paul Noisette</t>
  </si>
  <si>
    <t>Beata Janetzki</t>
  </si>
  <si>
    <t>Zeb Phoenix</t>
  </si>
  <si>
    <t>Malibu</t>
  </si>
  <si>
    <t>Elmo</t>
  </si>
  <si>
    <t>Spanna</t>
  </si>
  <si>
    <t>Noisy</t>
  </si>
  <si>
    <t>Ian Muir</t>
  </si>
  <si>
    <t>Paul Darcy</t>
  </si>
  <si>
    <t>Mark Mathews</t>
  </si>
  <si>
    <t>Peter Boulton</t>
  </si>
  <si>
    <t>Nigel Aylott</t>
  </si>
  <si>
    <t>David Zanotto</t>
  </si>
  <si>
    <t>Joe Vaughan</t>
  </si>
  <si>
    <t>Mark Byrne</t>
  </si>
  <si>
    <t>Geoff Scott</t>
  </si>
  <si>
    <t>Mark Willets</t>
  </si>
  <si>
    <t>Bobby Stait</t>
  </si>
  <si>
    <t>Ted Zgainski</t>
  </si>
  <si>
    <t>Daniel Aragao</t>
  </si>
  <si>
    <t>Jack Jones</t>
  </si>
  <si>
    <t>Daniel Bierenkrant</t>
  </si>
  <si>
    <t>Andre van der Westhuizen</t>
  </si>
  <si>
    <t>Laurence Irlicht</t>
  </si>
  <si>
    <t>Matt Adams</t>
  </si>
  <si>
    <t>Chas Harcoan</t>
  </si>
  <si>
    <t>Bruce Tudhope</t>
  </si>
  <si>
    <t>Dave Percival</t>
  </si>
  <si>
    <t>Graeme O'Brien</t>
  </si>
  <si>
    <t>John Kenny</t>
  </si>
  <si>
    <t>Sam Burke</t>
  </si>
  <si>
    <t>Leon Adkins</t>
  </si>
  <si>
    <t>Geoff York</t>
  </si>
  <si>
    <t>Elisa Maree</t>
  </si>
  <si>
    <t>Daniel Revie</t>
  </si>
  <si>
    <t>Matthew Clark</t>
  </si>
  <si>
    <t>Andrew Rancie</t>
  </si>
  <si>
    <t>Dave Alcock</t>
  </si>
  <si>
    <t>Kate Seibold</t>
  </si>
  <si>
    <t>Michael Taylor</t>
  </si>
  <si>
    <t>Samatha Flanders</t>
  </si>
  <si>
    <t>David Danckert</t>
  </si>
  <si>
    <t>Bao Hoang</t>
  </si>
  <si>
    <t>Freya Poynton</t>
  </si>
  <si>
    <t>Nick Cosma</t>
  </si>
  <si>
    <t xml:space="preserve"> </t>
  </si>
  <si>
    <t>Stephen Dineen</t>
  </si>
  <si>
    <t>Norm Franzi</t>
  </si>
  <si>
    <t>Fiona Hobbs</t>
  </si>
  <si>
    <t>Ross O'Gorman</t>
  </si>
  <si>
    <t>Nicholas Paine</t>
  </si>
  <si>
    <t>Eugene Ryan</t>
  </si>
  <si>
    <t>Patrick O'Keefe</t>
  </si>
  <si>
    <t>John Longo</t>
  </si>
  <si>
    <t>Dharmesh Patel</t>
  </si>
  <si>
    <t>Rohan Claffey</t>
  </si>
  <si>
    <t>Brad Cummins</t>
  </si>
  <si>
    <t>Robert Dalton</t>
  </si>
  <si>
    <t>Kristi Darby</t>
  </si>
  <si>
    <t>Luke Demytko</t>
  </si>
  <si>
    <t>Peter Kachrimanis</t>
  </si>
  <si>
    <t>Angela Logan</t>
  </si>
  <si>
    <t>Andrew Sheehan</t>
  </si>
  <si>
    <t>Stevie Williams</t>
  </si>
  <si>
    <t>Theo Code</t>
  </si>
  <si>
    <t>Dave Venour</t>
  </si>
  <si>
    <t>Richard Harvery</t>
  </si>
  <si>
    <t>Luke Tomkin</t>
  </si>
  <si>
    <t>Brad Barnett</t>
  </si>
  <si>
    <t>Andrew Ross</t>
  </si>
  <si>
    <t>Lauren Truefeldt</t>
  </si>
  <si>
    <t>Therese Poisson</t>
  </si>
  <si>
    <t>Garry West</t>
  </si>
  <si>
    <t>Lewis Mclean</t>
  </si>
  <si>
    <t>Rotterdam</t>
  </si>
  <si>
    <t>TBD</t>
  </si>
  <si>
    <t>Graeme Predgen</t>
  </si>
  <si>
    <t>Pocari</t>
  </si>
  <si>
    <t>Cropduster</t>
  </si>
  <si>
    <t>#presto</t>
  </si>
  <si>
    <t>Stringer</t>
  </si>
  <si>
    <t>Ferrero</t>
  </si>
  <si>
    <t>Walks</t>
  </si>
  <si>
    <t>Errol</t>
  </si>
  <si>
    <t>Jessie J</t>
  </si>
  <si>
    <t>Pengers</t>
  </si>
  <si>
    <t>Mojo</t>
  </si>
  <si>
    <t>2019 best</t>
  </si>
  <si>
    <t>Rachael Barker</t>
  </si>
  <si>
    <t>Paris</t>
  </si>
  <si>
    <t>Emily Carrick</t>
  </si>
  <si>
    <t>Jamie Casas</t>
  </si>
  <si>
    <t>Kathryn Whalley</t>
  </si>
  <si>
    <t>Justin Tilley</t>
  </si>
  <si>
    <t>Jason Paisley</t>
  </si>
  <si>
    <t>Nick Mcguire</t>
  </si>
  <si>
    <t>Daniel Rees</t>
  </si>
  <si>
    <t>Bruce Milne</t>
  </si>
  <si>
    <t>Lachlan Welch</t>
  </si>
  <si>
    <t>Antony Rickards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</si>
</sst>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"/>
    <numFmt numFmtId="169" formatCode="m:ss"/>
    <numFmt numFmtId="170" formatCode="[$-409]h:mm:ss\ AM/PM"/>
    <numFmt numFmtId="171" formatCode="mm:ss.00"/>
    <numFmt numFmtId="172" formatCode="m:ss.00"/>
    <numFmt numFmtId="173" formatCode="m:ss.0"/>
    <numFmt numFmtId="174" formatCode="[h]:mm"/>
    <numFmt numFmtId="175" formatCode="[$-C09]dddd\,\ d\ mmmm\ yyyy"/>
    <numFmt numFmtId="176" formatCode="mm:ss:mm"/>
    <numFmt numFmtId="177" formatCode="h:mm:ss;@"/>
    <numFmt numFmtId="178" formatCode="h:mm:ss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1D212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5" fontId="0" fillId="0" borderId="0" xfId="0" applyNumberFormat="1" applyFill="1" applyAlignment="1">
      <alignment horizontal="center"/>
    </xf>
    <xf numFmtId="4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/>
    </xf>
    <xf numFmtId="169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21" fontId="0" fillId="0" borderId="0" xfId="0" applyNumberFormat="1" applyFont="1" applyFill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5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2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0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45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5" fillId="0" borderId="0" xfId="0" applyFont="1" applyFill="1" applyAlignment="1">
      <alignment/>
    </xf>
    <xf numFmtId="4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7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20" fontId="0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3" borderId="0" xfId="0" applyFont="1" applyFill="1" applyAlignment="1">
      <alignment horizontal="center"/>
    </xf>
    <xf numFmtId="169" fontId="0" fillId="33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21" fontId="0" fillId="0" borderId="0" xfId="0" applyNumberFormat="1" applyFont="1" applyAlignment="1">
      <alignment/>
    </xf>
    <xf numFmtId="21" fontId="0" fillId="33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21" fontId="0" fillId="0" borderId="0" xfId="0" applyNumberFormat="1" applyFont="1" applyFill="1" applyAlignment="1">
      <alignment horizontal="left"/>
    </xf>
    <xf numFmtId="0" fontId="46" fillId="0" borderId="0" xfId="0" applyFont="1" applyAlignment="1">
      <alignment/>
    </xf>
    <xf numFmtId="168" fontId="0" fillId="0" borderId="0" xfId="0" applyNumberFormat="1" applyFill="1" applyAlignment="1">
      <alignment horizontal="center"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47" fontId="0" fillId="0" borderId="0" xfId="0" applyNumberFormat="1" applyFill="1" applyAlignment="1">
      <alignment horizontal="center"/>
    </xf>
    <xf numFmtId="21" fontId="0" fillId="33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46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0" fontId="47" fillId="0" borderId="0" xfId="0" applyFont="1" applyAlignment="1">
      <alignment/>
    </xf>
    <xf numFmtId="21" fontId="0" fillId="0" borderId="0" xfId="0" applyNumberFormat="1" applyAlignment="1">
      <alignment horizontal="center"/>
    </xf>
    <xf numFmtId="2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20" fontId="0" fillId="33" borderId="0" xfId="0" applyNumberFormat="1" applyFill="1" applyAlignment="1">
      <alignment horizontal="center"/>
    </xf>
    <xf numFmtId="20" fontId="0" fillId="33" borderId="0" xfId="0" applyNumberFormat="1" applyFont="1" applyFill="1" applyAlignment="1">
      <alignment horizontal="center"/>
    </xf>
    <xf numFmtId="45" fontId="0" fillId="0" borderId="0" xfId="0" applyNumberFormat="1" applyFont="1" applyFill="1" applyAlignment="1">
      <alignment horizontal="left"/>
    </xf>
    <xf numFmtId="172" fontId="0" fillId="0" borderId="0" xfId="0" applyNumberFormat="1" applyAlignment="1">
      <alignment/>
    </xf>
    <xf numFmtId="2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5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0" fontId="0" fillId="0" borderId="0" xfId="0" applyNumberFormat="1" applyFont="1" applyFill="1" applyAlignment="1">
      <alignment horizontal="center" vertical="center"/>
    </xf>
    <xf numFmtId="45" fontId="0" fillId="0" borderId="0" xfId="0" applyNumberFormat="1" applyFont="1" applyAlignment="1">
      <alignment horizontal="center"/>
    </xf>
    <xf numFmtId="47" fontId="0" fillId="0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/>
    </xf>
    <xf numFmtId="45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ill="1" applyAlignment="1">
      <alignment horizontal="left" vertical="center"/>
    </xf>
    <xf numFmtId="0" fontId="0" fillId="33" borderId="0" xfId="0" applyFill="1" applyAlignment="1">
      <alignment vertical="center"/>
    </xf>
    <xf numFmtId="2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0" fontId="0" fillId="33" borderId="0" xfId="0" applyNumberFormat="1" applyFon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5" fontId="0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7" fontId="0" fillId="0" borderId="0" xfId="0" applyNumberForma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33" borderId="0" xfId="0" applyNumberFormat="1" applyFon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" fontId="0" fillId="33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AV%20Burnley%20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il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7109375" style="0" bestFit="1" customWidth="1"/>
    <col min="2" max="2" width="9.28125" style="13" customWidth="1"/>
    <col min="3" max="3" width="9.00390625" style="14" customWidth="1"/>
    <col min="4" max="4" width="9.421875" style="15" customWidth="1"/>
    <col min="5" max="5" width="29.421875" style="2" customWidth="1"/>
    <col min="6" max="6" width="2.140625" style="0" customWidth="1"/>
    <col min="7" max="7" width="12.00390625" style="0" bestFit="1" customWidth="1"/>
    <col min="8" max="8" width="13.140625" style="0" bestFit="1" customWidth="1"/>
    <col min="9" max="9" width="5.140625" style="0" bestFit="1" customWidth="1"/>
    <col min="11" max="17" width="10.7109375" style="0" customWidth="1"/>
    <col min="18" max="20" width="10.8515625" style="0" customWidth="1"/>
    <col min="23" max="23" width="16.28125" style="0" bestFit="1" customWidth="1"/>
  </cols>
  <sheetData>
    <row r="1" spans="1:20" ht="12.75">
      <c r="A1" s="10" t="s">
        <v>183</v>
      </c>
      <c r="B1" s="10" t="s">
        <v>1</v>
      </c>
      <c r="C1" s="11" t="s">
        <v>3</v>
      </c>
      <c r="D1" s="10" t="s">
        <v>43</v>
      </c>
      <c r="E1" s="10" t="s">
        <v>11</v>
      </c>
      <c r="G1" s="1" t="s">
        <v>59</v>
      </c>
      <c r="H1" s="1" t="s">
        <v>76</v>
      </c>
      <c r="I1" s="22" t="s">
        <v>3</v>
      </c>
      <c r="K1" s="22" t="s">
        <v>99</v>
      </c>
      <c r="L1" s="22" t="s">
        <v>91</v>
      </c>
      <c r="M1" s="22" t="s">
        <v>90</v>
      </c>
      <c r="N1" s="22" t="s">
        <v>108</v>
      </c>
      <c r="O1" s="22" t="s">
        <v>114</v>
      </c>
      <c r="P1" s="22" t="s">
        <v>123</v>
      </c>
      <c r="Q1" s="22" t="s">
        <v>141</v>
      </c>
      <c r="R1" s="22" t="s">
        <v>148</v>
      </c>
      <c r="S1" s="22" t="s">
        <v>158</v>
      </c>
      <c r="T1" s="22" t="s">
        <v>176</v>
      </c>
    </row>
    <row r="2" spans="1:20" ht="12.75">
      <c r="A2" s="2" t="s">
        <v>188</v>
      </c>
      <c r="B2" s="12">
        <v>0.4680555555555555</v>
      </c>
      <c r="C2" s="14">
        <v>1990</v>
      </c>
      <c r="D2" s="12">
        <f aca="true" t="shared" si="0" ref="D2:D30">B2/3.81</f>
        <v>0.12284922717993582</v>
      </c>
      <c r="E2" s="2" t="s">
        <v>74</v>
      </c>
      <c r="F2" s="2"/>
      <c r="G2" s="2"/>
      <c r="H2" s="2"/>
      <c r="I2" s="2"/>
      <c r="J2" s="2"/>
      <c r="K2" s="12">
        <v>0.4888888888888889</v>
      </c>
      <c r="L2" s="12">
        <v>0.4979166666666666</v>
      </c>
      <c r="M2" s="12">
        <v>0.5055555555555555</v>
      </c>
      <c r="N2" s="12">
        <v>0.5194444444444445</v>
      </c>
      <c r="O2" s="12">
        <v>0.5291666666666667</v>
      </c>
      <c r="P2" s="12">
        <v>0.5347222222222222</v>
      </c>
      <c r="Q2" s="12"/>
      <c r="R2" s="12"/>
      <c r="S2" s="12"/>
      <c r="T2" s="12"/>
    </row>
    <row r="3" spans="1:20" ht="12.75">
      <c r="A3" s="2" t="s">
        <v>186</v>
      </c>
      <c r="B3" s="12">
        <v>0.46875</v>
      </c>
      <c r="C3" s="14">
        <v>2008</v>
      </c>
      <c r="D3" s="12">
        <f t="shared" si="0"/>
        <v>0.12303149606299213</v>
      </c>
      <c r="E3" s="2" t="s">
        <v>67</v>
      </c>
      <c r="F3" s="2"/>
      <c r="G3" s="2"/>
      <c r="H3" s="2"/>
      <c r="I3" s="2"/>
      <c r="J3" s="2"/>
      <c r="K3" s="12"/>
      <c r="L3" s="12">
        <v>0.49652777777777773</v>
      </c>
      <c r="M3" s="12">
        <v>0.4875</v>
      </c>
      <c r="N3" s="12"/>
      <c r="O3" s="12"/>
      <c r="P3" s="12"/>
      <c r="Q3" s="12"/>
      <c r="R3" s="12"/>
      <c r="S3" s="12"/>
      <c r="T3" s="12"/>
    </row>
    <row r="4" spans="1:20" ht="12.75">
      <c r="A4" s="2" t="s">
        <v>185</v>
      </c>
      <c r="B4" s="12">
        <v>0.4694444444444445</v>
      </c>
      <c r="C4" s="14" t="s">
        <v>126</v>
      </c>
      <c r="D4" s="12">
        <f t="shared" si="0"/>
        <v>0.12321376494604842</v>
      </c>
      <c r="E4" s="2" t="s">
        <v>51</v>
      </c>
      <c r="F4" s="2"/>
      <c r="G4" s="2"/>
      <c r="H4" s="2"/>
      <c r="I4" s="2"/>
      <c r="J4" s="2"/>
      <c r="K4" s="12">
        <v>0.5166666666666667</v>
      </c>
      <c r="L4" s="12">
        <v>0.5263888888888889</v>
      </c>
      <c r="M4" s="12"/>
      <c r="N4" s="12">
        <v>0.5513888888888888</v>
      </c>
      <c r="O4" s="12">
        <v>0.5625</v>
      </c>
      <c r="P4" s="12">
        <v>0.5756944444444444</v>
      </c>
      <c r="Q4" s="12">
        <v>0.55625</v>
      </c>
      <c r="R4" s="12">
        <v>0.55625</v>
      </c>
      <c r="S4" s="12"/>
      <c r="T4" s="12"/>
    </row>
    <row r="5" spans="1:24" ht="12.75">
      <c r="A5" s="2" t="s">
        <v>189</v>
      </c>
      <c r="B5" s="12">
        <v>0.47291666666666665</v>
      </c>
      <c r="C5" s="14">
        <v>2009</v>
      </c>
      <c r="D5" s="12">
        <f t="shared" si="0"/>
        <v>0.12412510936132982</v>
      </c>
      <c r="E5" s="2" t="s">
        <v>73</v>
      </c>
      <c r="F5" s="2"/>
      <c r="G5" s="2"/>
      <c r="H5" s="2"/>
      <c r="I5" s="2"/>
      <c r="J5" s="2"/>
      <c r="K5" s="12">
        <v>0.47291666666666665</v>
      </c>
      <c r="L5" s="12"/>
      <c r="M5" s="12"/>
      <c r="N5" s="12"/>
      <c r="O5" s="12"/>
      <c r="P5" s="2"/>
      <c r="Q5" s="2"/>
      <c r="R5" s="12"/>
      <c r="S5" s="12"/>
      <c r="T5" s="12"/>
      <c r="U5" s="12"/>
      <c r="X5" s="58"/>
    </row>
    <row r="6" spans="1:24" ht="12.75">
      <c r="A6" s="2" t="s">
        <v>187</v>
      </c>
      <c r="B6" s="12">
        <v>0.475</v>
      </c>
      <c r="C6" s="14">
        <v>1994</v>
      </c>
      <c r="D6" s="12">
        <f t="shared" si="0"/>
        <v>0.12467191601049868</v>
      </c>
      <c r="E6" s="2" t="s">
        <v>2</v>
      </c>
      <c r="F6" s="2"/>
      <c r="G6" s="2"/>
      <c r="H6" s="2"/>
      <c r="I6" s="2"/>
      <c r="J6" s="2"/>
      <c r="K6" s="12">
        <v>0.5319444444444444</v>
      </c>
      <c r="L6" s="12">
        <v>0.5243055555555556</v>
      </c>
      <c r="M6" s="12">
        <v>0.5243055555555556</v>
      </c>
      <c r="N6" s="12">
        <v>0.5340277777777778</v>
      </c>
      <c r="O6" s="12"/>
      <c r="P6" s="12">
        <v>0.6222222222222222</v>
      </c>
      <c r="Q6" s="12">
        <v>0.5680555555555555</v>
      </c>
      <c r="R6" s="12"/>
      <c r="S6" s="12"/>
      <c r="T6" s="12"/>
      <c r="U6" s="12"/>
      <c r="X6" s="132"/>
    </row>
    <row r="7" spans="1:24" ht="12.75">
      <c r="A7" s="2" t="s">
        <v>193</v>
      </c>
      <c r="B7" s="12">
        <v>0.4777777777777778</v>
      </c>
      <c r="C7" s="14">
        <v>2011</v>
      </c>
      <c r="D7" s="12">
        <f t="shared" si="0"/>
        <v>0.12540099154272383</v>
      </c>
      <c r="F7" s="2"/>
      <c r="G7" s="2"/>
      <c r="H7" s="2"/>
      <c r="I7" s="2"/>
      <c r="J7" s="2"/>
      <c r="K7" s="12"/>
      <c r="L7" s="12"/>
      <c r="M7" s="12">
        <v>0.4777777777777778</v>
      </c>
      <c r="N7" s="12"/>
      <c r="O7" s="12"/>
      <c r="P7" s="2"/>
      <c r="Q7" s="2"/>
      <c r="R7" s="12"/>
      <c r="S7" s="12"/>
      <c r="T7" s="12"/>
      <c r="X7" s="132"/>
    </row>
    <row r="8" spans="1:20" ht="12.75">
      <c r="A8" s="2" t="s">
        <v>197</v>
      </c>
      <c r="B8" s="12">
        <v>0.4784722222222222</v>
      </c>
      <c r="C8" s="14">
        <v>2009</v>
      </c>
      <c r="D8" s="12">
        <f t="shared" si="0"/>
        <v>0.1255832604257801</v>
      </c>
      <c r="E8" s="2" t="s">
        <v>34</v>
      </c>
      <c r="F8" s="2"/>
      <c r="G8" s="2"/>
      <c r="H8" s="2"/>
      <c r="I8" s="67"/>
      <c r="J8" s="2"/>
      <c r="K8" s="12">
        <v>0.4784722222222222</v>
      </c>
      <c r="L8" s="12">
        <v>0.4847222222222222</v>
      </c>
      <c r="M8" s="12">
        <v>0.48125</v>
      </c>
      <c r="N8" s="12">
        <v>0.4930555555555556</v>
      </c>
      <c r="O8" s="12">
        <v>0.5076388888888889</v>
      </c>
      <c r="P8" s="12">
        <v>0.5020833333333333</v>
      </c>
      <c r="Q8" s="12"/>
      <c r="R8" s="12">
        <v>0.5381944444444444</v>
      </c>
      <c r="S8" s="12"/>
      <c r="T8" s="12">
        <v>0.5756944444444444</v>
      </c>
    </row>
    <row r="9" spans="1:20" ht="12.75">
      <c r="A9" s="2" t="s">
        <v>194</v>
      </c>
      <c r="B9" s="12">
        <v>0.4784722222222222</v>
      </c>
      <c r="C9" s="14">
        <v>1992</v>
      </c>
      <c r="D9" s="12">
        <f t="shared" si="0"/>
        <v>0.1255832604257801</v>
      </c>
      <c r="E9" s="2" t="s">
        <v>55</v>
      </c>
      <c r="F9" s="2"/>
      <c r="G9" s="2"/>
      <c r="H9" s="2"/>
      <c r="I9" s="2"/>
      <c r="J9" s="2"/>
      <c r="K9" s="12">
        <v>0.5659722222222222</v>
      </c>
      <c r="L9" s="12">
        <v>0.54375</v>
      </c>
      <c r="M9" s="12">
        <v>0.5854166666666667</v>
      </c>
      <c r="N9" s="12">
        <v>0.5840277777777778</v>
      </c>
      <c r="O9" s="12">
        <v>0.5479166666666667</v>
      </c>
      <c r="P9" s="12">
        <v>0.6347222222222222</v>
      </c>
      <c r="Q9" s="12">
        <v>0.5791666666666667</v>
      </c>
      <c r="R9" s="12"/>
      <c r="S9" s="12"/>
      <c r="T9" s="12"/>
    </row>
    <row r="10" spans="1:20" ht="12.75">
      <c r="A10" s="2" t="s">
        <v>196</v>
      </c>
      <c r="B10" s="12">
        <v>0.4791666666666667</v>
      </c>
      <c r="C10" s="14">
        <v>2007</v>
      </c>
      <c r="D10" s="12">
        <f t="shared" si="0"/>
        <v>0.1257655293088364</v>
      </c>
      <c r="E10" s="34" t="s">
        <v>98</v>
      </c>
      <c r="F10" s="2"/>
      <c r="G10" s="2"/>
      <c r="H10" s="2"/>
      <c r="I10" s="2"/>
      <c r="J10" s="2"/>
      <c r="K10" s="12">
        <v>0.49652777777777773</v>
      </c>
      <c r="L10" s="12">
        <v>0.4895833333333333</v>
      </c>
      <c r="M10" s="12">
        <v>0.5423611111111112</v>
      </c>
      <c r="N10" s="12">
        <v>0.5201388888888888</v>
      </c>
      <c r="O10" s="12"/>
      <c r="P10" s="12"/>
      <c r="Q10" s="12"/>
      <c r="R10" s="12"/>
      <c r="S10" s="12"/>
      <c r="T10" s="12"/>
    </row>
    <row r="11" spans="1:20" ht="12.75">
      <c r="A11" s="2" t="s">
        <v>198</v>
      </c>
      <c r="B11" s="12">
        <v>0.4798611111111111</v>
      </c>
      <c r="C11" s="14">
        <v>2016</v>
      </c>
      <c r="D11" s="12">
        <f>B11/3.81</f>
        <v>0.1259477981918927</v>
      </c>
      <c r="E11" s="2" t="s">
        <v>54</v>
      </c>
      <c r="F11" s="2"/>
      <c r="G11" s="12">
        <v>0.4861111111111111</v>
      </c>
      <c r="H11" s="44">
        <f>+G11-B11</f>
        <v>0.006249999999999978</v>
      </c>
      <c r="I11" s="14">
        <v>2010</v>
      </c>
      <c r="J11" s="2"/>
      <c r="K11" s="12">
        <v>0.5034722222222222</v>
      </c>
      <c r="L11" s="12">
        <v>0.4861111111111111</v>
      </c>
      <c r="M11" s="12">
        <v>0.4916666666666667</v>
      </c>
      <c r="N11" s="12">
        <v>0.49722222222222223</v>
      </c>
      <c r="O11" s="12">
        <v>0.5020833333333333</v>
      </c>
      <c r="P11" s="12">
        <v>0.5340277777777778</v>
      </c>
      <c r="Q11" s="12">
        <v>0.48819444444444443</v>
      </c>
      <c r="R11" s="12">
        <v>0.4798611111111111</v>
      </c>
      <c r="S11" s="12">
        <v>0.5125000000000001</v>
      </c>
      <c r="T11" s="12"/>
    </row>
    <row r="12" spans="1:20" ht="12.75">
      <c r="A12" s="2" t="s">
        <v>192</v>
      </c>
      <c r="B12" s="12">
        <v>0.48541666666666666</v>
      </c>
      <c r="C12" s="14">
        <v>2018</v>
      </c>
      <c r="D12" s="12">
        <f>B12/3.81</f>
        <v>0.12740594925634297</v>
      </c>
      <c r="F12" s="2"/>
      <c r="G12" s="12">
        <v>0.4923611111111111</v>
      </c>
      <c r="H12" s="44"/>
      <c r="I12" s="14">
        <v>2017</v>
      </c>
      <c r="J12" s="2"/>
      <c r="K12" s="12"/>
      <c r="L12" s="12"/>
      <c r="M12" s="12"/>
      <c r="N12" s="12"/>
      <c r="O12" s="12"/>
      <c r="P12" s="12"/>
      <c r="Q12" s="12"/>
      <c r="R12" s="12"/>
      <c r="S12" s="12">
        <v>0.4923611111111111</v>
      </c>
      <c r="T12" s="12"/>
    </row>
    <row r="13" spans="1:20" ht="12.75">
      <c r="A13" s="2" t="s">
        <v>408</v>
      </c>
      <c r="B13" s="12">
        <v>0.48541666666666666</v>
      </c>
      <c r="D13" s="12">
        <f t="shared" si="0"/>
        <v>0.12740594925634297</v>
      </c>
      <c r="E13" s="2" t="s">
        <v>12</v>
      </c>
      <c r="F13" s="2"/>
      <c r="G13" s="2"/>
      <c r="H13" s="2"/>
      <c r="I13" s="2"/>
      <c r="J13" s="2"/>
      <c r="K13" s="12"/>
      <c r="L13" s="12" t="s">
        <v>92</v>
      </c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2" t="s">
        <v>380</v>
      </c>
      <c r="B14" s="12">
        <v>0.48541666666666666</v>
      </c>
      <c r="C14" s="14">
        <v>2006</v>
      </c>
      <c r="D14" s="12">
        <f t="shared" si="0"/>
        <v>0.12740594925634297</v>
      </c>
      <c r="E14" s="2" t="s">
        <v>63</v>
      </c>
      <c r="F14" s="2"/>
      <c r="G14" s="2"/>
      <c r="H14" s="2"/>
      <c r="I14" s="67"/>
      <c r="J14" s="2"/>
      <c r="K14" s="12">
        <v>0.5069444444444444</v>
      </c>
      <c r="L14" s="12">
        <v>0.5388888888888889</v>
      </c>
      <c r="M14" s="12">
        <v>0.5291666666666667</v>
      </c>
      <c r="N14" s="12"/>
      <c r="O14" s="12"/>
      <c r="P14" s="12"/>
      <c r="Q14" s="12"/>
      <c r="R14" s="12"/>
      <c r="S14" s="12"/>
      <c r="T14" s="12"/>
    </row>
    <row r="15" spans="1:20" ht="12.75">
      <c r="A15" s="2" t="s">
        <v>184</v>
      </c>
      <c r="B15" s="12">
        <v>0.48541666666666666</v>
      </c>
      <c r="C15" s="14">
        <v>2008</v>
      </c>
      <c r="D15" s="12">
        <f t="shared" si="0"/>
        <v>0.12740594925634297</v>
      </c>
      <c r="E15" s="2" t="s">
        <v>79</v>
      </c>
      <c r="F15" s="2"/>
      <c r="G15" s="2"/>
      <c r="H15" s="2"/>
      <c r="I15" s="2"/>
      <c r="J15" s="2"/>
      <c r="K15" s="12">
        <v>0.49513888888888885</v>
      </c>
      <c r="L15" s="12"/>
      <c r="M15" s="12"/>
      <c r="N15" s="12">
        <v>0.7659722222222222</v>
      </c>
      <c r="O15" s="12"/>
      <c r="P15" s="12"/>
      <c r="Q15" s="12"/>
      <c r="R15" s="12"/>
      <c r="S15" s="12"/>
      <c r="T15" s="12"/>
    </row>
    <row r="16" spans="1:20" ht="12.75">
      <c r="A16" s="2" t="s">
        <v>409</v>
      </c>
      <c r="B16" s="13" t="s">
        <v>129</v>
      </c>
      <c r="D16" s="12"/>
      <c r="E16" s="2" t="s">
        <v>130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31">
        <v>0.5277777777777778</v>
      </c>
      <c r="Q16" s="31"/>
      <c r="R16" s="2"/>
      <c r="S16" s="2"/>
      <c r="T16" s="12"/>
    </row>
    <row r="17" spans="1:20" ht="12.75">
      <c r="A17" s="2" t="s">
        <v>199</v>
      </c>
      <c r="B17" s="12">
        <v>0.4902777777777778</v>
      </c>
      <c r="C17" s="14">
        <v>2010</v>
      </c>
      <c r="D17" s="12">
        <f t="shared" si="0"/>
        <v>0.12868183143773695</v>
      </c>
      <c r="E17" s="2" t="s">
        <v>68</v>
      </c>
      <c r="F17" s="2"/>
      <c r="G17" s="12">
        <v>0.49513888888888885</v>
      </c>
      <c r="H17" s="44">
        <f>+G17-B17</f>
        <v>0.004861111111111038</v>
      </c>
      <c r="I17" s="14">
        <v>2010</v>
      </c>
      <c r="J17" s="2"/>
      <c r="K17" s="12">
        <v>0.5013888888888889</v>
      </c>
      <c r="L17" s="12">
        <v>0.4902777777777778</v>
      </c>
      <c r="M17" s="12">
        <v>0.4986111111111111</v>
      </c>
      <c r="N17" s="12">
        <v>0.4993055555555555</v>
      </c>
      <c r="O17" s="12">
        <v>0.4923611111111111</v>
      </c>
      <c r="P17" s="12">
        <v>0.49374999999999997</v>
      </c>
      <c r="Q17" s="12">
        <v>0.4986111111111111</v>
      </c>
      <c r="R17" s="12"/>
      <c r="S17" s="12"/>
      <c r="T17" s="12">
        <v>0.5180555555555556</v>
      </c>
    </row>
    <row r="18" spans="1:20" ht="12.75">
      <c r="A18" s="2" t="s">
        <v>208</v>
      </c>
      <c r="B18" s="12">
        <v>0.49374999999999997</v>
      </c>
      <c r="C18" s="14">
        <v>2010</v>
      </c>
      <c r="D18" s="12">
        <f t="shared" si="0"/>
        <v>0.12959317585301836</v>
      </c>
      <c r="E18" s="34" t="s">
        <v>97</v>
      </c>
      <c r="F18" s="2"/>
      <c r="G18" s="2"/>
      <c r="H18" s="2"/>
      <c r="I18" s="2"/>
      <c r="J18" s="2"/>
      <c r="K18" s="12">
        <v>0.49513888888888885</v>
      </c>
      <c r="L18" s="12">
        <v>0.49374999999999997</v>
      </c>
      <c r="M18" s="12">
        <v>0.5013888888888889</v>
      </c>
      <c r="N18" s="12">
        <v>0.5298611111111111</v>
      </c>
      <c r="O18" s="12">
        <v>0.5180555555555556</v>
      </c>
      <c r="P18" s="12"/>
      <c r="Q18" s="12"/>
      <c r="R18" s="12"/>
      <c r="S18" s="12"/>
      <c r="T18" s="12">
        <v>0.5777777777777778</v>
      </c>
    </row>
    <row r="19" spans="1:20" ht="12.75">
      <c r="A19" s="2" t="s">
        <v>203</v>
      </c>
      <c r="B19" s="12">
        <v>0.49444444444444446</v>
      </c>
      <c r="C19" s="14">
        <v>2008</v>
      </c>
      <c r="D19" s="12">
        <f t="shared" si="0"/>
        <v>0.12977544473607466</v>
      </c>
      <c r="E19" s="2" t="s">
        <v>14</v>
      </c>
      <c r="F19" s="2"/>
      <c r="G19" s="2"/>
      <c r="H19" s="2"/>
      <c r="I19" s="2"/>
      <c r="J19" s="2"/>
      <c r="K19" s="12">
        <v>0.4993055555555555</v>
      </c>
      <c r="L19" s="12">
        <v>0.49444444444444446</v>
      </c>
      <c r="M19" s="12">
        <v>0.5347222222222222</v>
      </c>
      <c r="N19" s="12"/>
      <c r="O19" s="12"/>
      <c r="P19" s="12"/>
      <c r="Q19" s="12"/>
      <c r="R19" s="12"/>
      <c r="S19" s="12"/>
      <c r="T19" s="12"/>
    </row>
    <row r="20" spans="1:20" ht="12.75">
      <c r="A20" s="2" t="s">
        <v>195</v>
      </c>
      <c r="B20" s="12">
        <v>0.49513888888888885</v>
      </c>
      <c r="C20" s="14">
        <v>2011</v>
      </c>
      <c r="D20" s="12">
        <f t="shared" si="0"/>
        <v>0.12995771361913094</v>
      </c>
      <c r="E20" s="2" t="s">
        <v>119</v>
      </c>
      <c r="F20" s="2"/>
      <c r="G20" s="2"/>
      <c r="H20" s="2"/>
      <c r="I20" s="2"/>
      <c r="J20" s="2"/>
      <c r="K20" s="2"/>
      <c r="L20" s="2"/>
      <c r="M20" s="12">
        <v>0.49513888888888885</v>
      </c>
      <c r="N20" s="12">
        <v>0.49583333333333335</v>
      </c>
      <c r="O20" s="12">
        <v>0.5222222222222223</v>
      </c>
      <c r="P20" s="12">
        <v>0.5236111111111111</v>
      </c>
      <c r="Q20" s="12"/>
      <c r="R20" s="12"/>
      <c r="S20" s="12"/>
      <c r="T20" s="12">
        <v>0.5048611111111111</v>
      </c>
    </row>
    <row r="21" spans="1:20" ht="12.75">
      <c r="A21" s="2" t="s">
        <v>372</v>
      </c>
      <c r="B21" s="12">
        <v>0.49722222222222223</v>
      </c>
      <c r="C21" s="14">
        <v>2013</v>
      </c>
      <c r="D21" s="12">
        <f t="shared" si="0"/>
        <v>0.13050452026829978</v>
      </c>
      <c r="F21" s="2"/>
      <c r="G21" s="2"/>
      <c r="H21" s="2"/>
      <c r="I21" s="2"/>
      <c r="J21" s="2"/>
      <c r="K21" s="2"/>
      <c r="L21" s="2"/>
      <c r="M21" s="2"/>
      <c r="N21" s="2"/>
      <c r="O21" s="12">
        <v>0.49722222222222223</v>
      </c>
      <c r="P21" s="2"/>
      <c r="Q21" s="2"/>
      <c r="R21" s="12"/>
      <c r="S21" s="12"/>
      <c r="T21" s="12"/>
    </row>
    <row r="22" spans="1:20" ht="12.75">
      <c r="A22" s="2" t="s">
        <v>213</v>
      </c>
      <c r="B22" s="12">
        <v>0.4979166666666666</v>
      </c>
      <c r="C22" s="14">
        <v>2008</v>
      </c>
      <c r="D22" s="12">
        <f t="shared" si="0"/>
        <v>0.13068678915135606</v>
      </c>
      <c r="E22" s="2" t="s">
        <v>29</v>
      </c>
      <c r="F22" s="2"/>
      <c r="G22" s="2"/>
      <c r="H22" s="2"/>
      <c r="I22" s="2"/>
      <c r="J22" s="2"/>
      <c r="K22" s="12">
        <v>0.5</v>
      </c>
      <c r="L22" s="12">
        <v>0.50625</v>
      </c>
      <c r="M22" s="12">
        <v>0.513888888888889</v>
      </c>
      <c r="N22" s="12">
        <v>0.513888888888889</v>
      </c>
      <c r="O22" s="12"/>
      <c r="P22" s="12">
        <v>0.5229166666666667</v>
      </c>
      <c r="Q22" s="12">
        <v>0.5215277777777778</v>
      </c>
      <c r="R22" s="12">
        <v>0.5347222222222222</v>
      </c>
      <c r="S22" s="12"/>
      <c r="T22" s="12">
        <v>0.5527777777777778</v>
      </c>
    </row>
    <row r="23" spans="1:20" ht="12.75">
      <c r="A23" s="2" t="s">
        <v>410</v>
      </c>
      <c r="B23" s="12">
        <v>0.4993055555555555</v>
      </c>
      <c r="C23" s="14">
        <v>2007</v>
      </c>
      <c r="D23" s="12">
        <f t="shared" si="0"/>
        <v>0.13105132691746862</v>
      </c>
      <c r="E23" s="2" t="s">
        <v>45</v>
      </c>
      <c r="F23" s="2"/>
      <c r="G23" s="2"/>
      <c r="H23" s="2"/>
      <c r="I23" s="2"/>
      <c r="J23" s="2"/>
      <c r="K23" s="12">
        <v>0.5270833333333333</v>
      </c>
      <c r="L23" s="12">
        <v>0.5548611111111111</v>
      </c>
      <c r="M23" s="12">
        <v>0.6409722222222222</v>
      </c>
      <c r="N23" s="12">
        <v>0.5986111111111111</v>
      </c>
      <c r="O23" s="12"/>
      <c r="P23" s="2"/>
      <c r="Q23" s="2"/>
      <c r="R23" s="12"/>
      <c r="S23" s="12"/>
      <c r="T23" s="12"/>
    </row>
    <row r="24" spans="1:20" ht="12.75">
      <c r="A24" s="2" t="s">
        <v>411</v>
      </c>
      <c r="B24" s="12">
        <v>0.5</v>
      </c>
      <c r="C24" s="14">
        <v>1987</v>
      </c>
      <c r="D24" s="12">
        <f t="shared" si="0"/>
        <v>0.13123359580052493</v>
      </c>
      <c r="E24" s="2" t="s">
        <v>50</v>
      </c>
      <c r="F24" s="2"/>
      <c r="G24" s="2"/>
      <c r="H24" s="2"/>
      <c r="I24" s="2"/>
      <c r="J24" s="2"/>
      <c r="K24" s="12">
        <v>0.5520833333333334</v>
      </c>
      <c r="L24" s="12">
        <v>0.5631944444444444</v>
      </c>
      <c r="M24" s="12">
        <v>0.5555555555555556</v>
      </c>
      <c r="N24" s="12">
        <v>0.6138888888888888</v>
      </c>
      <c r="O24" s="12"/>
      <c r="P24" s="12"/>
      <c r="Q24" s="12"/>
      <c r="R24" s="12"/>
      <c r="S24" s="12">
        <v>0.6166666666666667</v>
      </c>
      <c r="T24" s="12"/>
    </row>
    <row r="25" spans="1:20" ht="12.75">
      <c r="A25" s="2" t="s">
        <v>381</v>
      </c>
      <c r="B25" s="12">
        <v>0.5</v>
      </c>
      <c r="C25" s="14">
        <v>2009</v>
      </c>
      <c r="D25" s="12">
        <f t="shared" si="0"/>
        <v>0.13123359580052493</v>
      </c>
      <c r="E25" s="2" t="s">
        <v>116</v>
      </c>
      <c r="F25" s="2"/>
      <c r="G25" s="2"/>
      <c r="H25" s="2"/>
      <c r="I25" s="2"/>
      <c r="J25" s="2"/>
      <c r="K25" s="12"/>
      <c r="L25" s="12"/>
      <c r="M25" s="12"/>
      <c r="N25" s="12"/>
      <c r="O25" s="12">
        <v>0.5</v>
      </c>
      <c r="P25" s="12">
        <v>0.5111111111111112</v>
      </c>
      <c r="Q25" s="12"/>
      <c r="R25" s="12"/>
      <c r="S25" s="12"/>
      <c r="T25" s="12"/>
    </row>
    <row r="26" spans="1:20" ht="12.75">
      <c r="A26" s="2" t="s">
        <v>206</v>
      </c>
      <c r="B26" s="12">
        <v>0.5006944444444444</v>
      </c>
      <c r="D26" s="12">
        <f t="shared" si="0"/>
        <v>0.1314158646835812</v>
      </c>
      <c r="E26" s="34" t="s">
        <v>109</v>
      </c>
      <c r="F26" s="2"/>
      <c r="G26" s="2"/>
      <c r="H26" s="2"/>
      <c r="I26" s="2"/>
      <c r="J26" s="2"/>
      <c r="K26" s="12"/>
      <c r="L26" s="12"/>
      <c r="M26" s="12">
        <v>0.5166666666666667</v>
      </c>
      <c r="N26" s="12">
        <v>0.5159722222222222</v>
      </c>
      <c r="O26" s="12">
        <v>0.5423611111111112</v>
      </c>
      <c r="P26" s="12"/>
      <c r="Q26" s="12"/>
      <c r="R26" s="12"/>
      <c r="S26" s="12"/>
      <c r="T26" s="12"/>
    </row>
    <row r="27" spans="1:20" ht="12.75">
      <c r="A27" s="2" t="s">
        <v>412</v>
      </c>
      <c r="B27" s="12">
        <v>0.5020833333333333</v>
      </c>
      <c r="D27" s="12">
        <f t="shared" si="0"/>
        <v>0.13178040244969377</v>
      </c>
      <c r="E27" s="2" t="s">
        <v>13</v>
      </c>
      <c r="F27" s="2"/>
      <c r="G27" s="2"/>
      <c r="H27" s="2"/>
      <c r="I27" s="2"/>
      <c r="J27" s="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3" ht="12.75">
      <c r="A28" s="2" t="s">
        <v>228</v>
      </c>
      <c r="B28" s="12">
        <v>0.5034722222222222</v>
      </c>
      <c r="C28" s="14">
        <v>1987</v>
      </c>
      <c r="D28" s="12">
        <f t="shared" si="0"/>
        <v>0.13214494021580636</v>
      </c>
      <c r="E28" s="2" t="s">
        <v>80</v>
      </c>
      <c r="F28" s="2"/>
      <c r="G28" s="2"/>
      <c r="H28" s="2"/>
      <c r="I28" s="2"/>
      <c r="J28" s="2"/>
      <c r="K28" s="12">
        <v>0.5833333333333334</v>
      </c>
      <c r="L28" s="12">
        <v>0.5944444444444444</v>
      </c>
      <c r="M28" s="12">
        <v>0.6013888888888889</v>
      </c>
      <c r="N28" s="12">
        <v>0.6034722222222222</v>
      </c>
      <c r="O28" s="12">
        <v>0.6201388888888889</v>
      </c>
      <c r="P28" s="12"/>
      <c r="Q28" s="12"/>
      <c r="R28" s="12"/>
      <c r="S28" s="12"/>
      <c r="T28" s="12">
        <v>0.7319444444444444</v>
      </c>
      <c r="U28" s="7"/>
      <c r="W28" s="7"/>
    </row>
    <row r="29" spans="1:23" ht="12.75">
      <c r="A29" s="2" t="s">
        <v>212</v>
      </c>
      <c r="B29" s="44">
        <v>0.5041666666666667</v>
      </c>
      <c r="C29" s="45">
        <v>2013</v>
      </c>
      <c r="D29" s="44">
        <f t="shared" si="0"/>
        <v>0.13232720909886264</v>
      </c>
      <c r="E29" s="46" t="s">
        <v>40</v>
      </c>
      <c r="F29" s="2"/>
      <c r="G29" s="44">
        <v>0.50625</v>
      </c>
      <c r="H29" s="44">
        <f>+G29-B29</f>
        <v>0.002083333333333326</v>
      </c>
      <c r="I29" s="45">
        <v>2011</v>
      </c>
      <c r="J29" s="2"/>
      <c r="K29" s="12">
        <v>0.5493055555555556</v>
      </c>
      <c r="L29" s="12">
        <v>0.5180555555555556</v>
      </c>
      <c r="M29" s="12">
        <v>0.50625</v>
      </c>
      <c r="N29" s="12">
        <v>0.5083333333333333</v>
      </c>
      <c r="O29" s="12">
        <v>0.5041666666666667</v>
      </c>
      <c r="P29" s="12">
        <v>0.5180555555555556</v>
      </c>
      <c r="Q29" s="12"/>
      <c r="R29" s="12"/>
      <c r="S29" s="12"/>
      <c r="T29" s="12"/>
      <c r="W29" s="7"/>
    </row>
    <row r="30" spans="1:23" ht="12.75">
      <c r="A30" s="2" t="s">
        <v>383</v>
      </c>
      <c r="B30" s="44">
        <v>0.5048611111111111</v>
      </c>
      <c r="C30" s="45">
        <v>2018</v>
      </c>
      <c r="D30" s="44">
        <f t="shared" si="0"/>
        <v>0.13250947798191892</v>
      </c>
      <c r="E30" s="46"/>
      <c r="F30" s="2"/>
      <c r="G30" s="44"/>
      <c r="H30" s="44"/>
      <c r="I30" s="45"/>
      <c r="J30" s="2"/>
      <c r="K30" s="12"/>
      <c r="L30" s="12"/>
      <c r="M30" s="12"/>
      <c r="N30" s="12"/>
      <c r="O30" s="12"/>
      <c r="P30" s="12"/>
      <c r="Q30" s="12"/>
      <c r="R30" s="12"/>
      <c r="S30" s="12"/>
      <c r="T30" s="44">
        <v>0.5048611111111111</v>
      </c>
      <c r="W30" s="7"/>
    </row>
    <row r="31" spans="1:20" ht="12.75">
      <c r="A31" s="2" t="s">
        <v>202</v>
      </c>
      <c r="B31" s="12">
        <v>0.5055555555555555</v>
      </c>
      <c r="C31" s="14">
        <v>2014</v>
      </c>
      <c r="D31" s="12">
        <f>B31/3.81</f>
        <v>0.1326917468649752</v>
      </c>
      <c r="E31" s="34" t="s">
        <v>138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12">
        <v>0.5055555555555555</v>
      </c>
      <c r="Q31" s="12"/>
      <c r="R31" s="12"/>
      <c r="S31" s="12"/>
      <c r="T31" s="12">
        <v>0.5284722222222222</v>
      </c>
    </row>
    <row r="32" spans="1:23" ht="12.75">
      <c r="A32" s="2" t="s">
        <v>375</v>
      </c>
      <c r="B32" s="12">
        <v>0.50625</v>
      </c>
      <c r="C32" s="14">
        <v>2013</v>
      </c>
      <c r="D32" s="13"/>
      <c r="F32" s="2"/>
      <c r="G32" s="2"/>
      <c r="H32" s="2"/>
      <c r="I32" s="2"/>
      <c r="J32" s="2"/>
      <c r="K32" s="2"/>
      <c r="L32" s="2"/>
      <c r="M32" s="2"/>
      <c r="N32" s="2"/>
      <c r="O32" s="12">
        <v>0.50625</v>
      </c>
      <c r="P32" s="2"/>
      <c r="Q32" s="2"/>
      <c r="R32" s="12"/>
      <c r="S32" s="12"/>
      <c r="T32" s="12"/>
      <c r="W32" s="7"/>
    </row>
    <row r="33" spans="1:23" ht="12.75">
      <c r="A33" s="2" t="s">
        <v>191</v>
      </c>
      <c r="B33" s="12">
        <v>0.5069444444444444</v>
      </c>
      <c r="C33" s="14">
        <v>1977</v>
      </c>
      <c r="D33" s="12">
        <f aca="true" t="shared" si="1" ref="D33:D69">B33/3.81</f>
        <v>0.13305628463108776</v>
      </c>
      <c r="F33" s="2"/>
      <c r="G33" s="2"/>
      <c r="H33" s="2"/>
      <c r="I33" s="2"/>
      <c r="J33" s="2"/>
      <c r="K33" s="12"/>
      <c r="L33" s="12"/>
      <c r="M33" s="12"/>
      <c r="N33" s="12"/>
      <c r="O33" s="12"/>
      <c r="P33" s="12"/>
      <c r="Q33" s="12"/>
      <c r="R33" s="12"/>
      <c r="S33" s="12"/>
      <c r="T33" s="12"/>
      <c r="W33" s="7"/>
    </row>
    <row r="34" spans="1:23" ht="12.75">
      <c r="A34" s="2" t="s">
        <v>382</v>
      </c>
      <c r="B34" s="12">
        <v>0.5083333333333333</v>
      </c>
      <c r="C34" s="14">
        <v>2006</v>
      </c>
      <c r="D34" s="12">
        <f t="shared" si="1"/>
        <v>0.13342082239720035</v>
      </c>
      <c r="E34" s="2" t="s">
        <v>78</v>
      </c>
      <c r="F34" s="2"/>
      <c r="G34" s="2"/>
      <c r="H34" s="2"/>
      <c r="I34" s="2"/>
      <c r="J34" s="2"/>
      <c r="K34" s="12">
        <v>0.5395833333333333</v>
      </c>
      <c r="L34" s="12">
        <v>0.5847222222222223</v>
      </c>
      <c r="M34" s="12"/>
      <c r="N34" s="12"/>
      <c r="O34" s="12"/>
      <c r="P34" s="12"/>
      <c r="Q34" s="12"/>
      <c r="R34" s="12"/>
      <c r="S34" s="12"/>
      <c r="T34" s="12"/>
      <c r="W34" s="7"/>
    </row>
    <row r="35" spans="1:23" ht="12.75">
      <c r="A35" s="2" t="s">
        <v>205</v>
      </c>
      <c r="B35" s="12">
        <v>0.5090277777777777</v>
      </c>
      <c r="C35" s="14">
        <v>1998</v>
      </c>
      <c r="D35" s="12">
        <f t="shared" si="1"/>
        <v>0.13360309128025663</v>
      </c>
      <c r="E35" s="2" t="s">
        <v>15</v>
      </c>
      <c r="F35" s="2"/>
      <c r="G35" s="2"/>
      <c r="H35" s="2"/>
      <c r="I35" s="2"/>
      <c r="J35" s="2"/>
      <c r="K35" s="12"/>
      <c r="L35" s="12"/>
      <c r="M35" s="12"/>
      <c r="N35" s="12"/>
      <c r="O35" s="12"/>
      <c r="P35" s="12">
        <v>0.5791666666666667</v>
      </c>
      <c r="Q35" s="12"/>
      <c r="R35" s="12"/>
      <c r="S35" s="12"/>
      <c r="T35" s="12"/>
      <c r="U35" s="7"/>
      <c r="V35" s="7"/>
      <c r="W35" s="7"/>
    </row>
    <row r="36" spans="1:23" ht="12.75">
      <c r="A36" s="2" t="s">
        <v>204</v>
      </c>
      <c r="B36" s="12">
        <v>0.5111111111111112</v>
      </c>
      <c r="C36" s="14">
        <v>2008</v>
      </c>
      <c r="D36" s="12">
        <f t="shared" si="1"/>
        <v>0.1341498979294255</v>
      </c>
      <c r="E36" s="2" t="s">
        <v>110</v>
      </c>
      <c r="F36" s="2"/>
      <c r="G36" s="2"/>
      <c r="H36" s="2"/>
      <c r="I36" s="2"/>
      <c r="J36" s="2"/>
      <c r="K36" s="12">
        <v>0.5277777777777778</v>
      </c>
      <c r="L36" s="12">
        <v>0.5222222222222223</v>
      </c>
      <c r="M36" s="12">
        <v>0.5305555555555556</v>
      </c>
      <c r="N36" s="12"/>
      <c r="O36" s="12"/>
      <c r="P36" s="12">
        <v>0.6368055555555555</v>
      </c>
      <c r="Q36" s="12"/>
      <c r="R36" s="12"/>
      <c r="S36" s="12"/>
      <c r="T36" s="12"/>
      <c r="U36" s="7"/>
      <c r="V36" s="7"/>
      <c r="W36" s="7"/>
    </row>
    <row r="37" spans="1:20" ht="12.75">
      <c r="A37" s="2" t="s">
        <v>377</v>
      </c>
      <c r="B37" s="31">
        <v>0.5111111111111112</v>
      </c>
      <c r="D37" s="12">
        <f t="shared" si="1"/>
        <v>0.1341498979294255</v>
      </c>
      <c r="F37" s="2"/>
      <c r="G37" s="2"/>
      <c r="H37" s="2"/>
      <c r="I37" s="2"/>
      <c r="J37" s="2"/>
      <c r="K37" s="2"/>
      <c r="L37" s="2"/>
      <c r="M37" s="2"/>
      <c r="N37" s="2"/>
      <c r="O37" s="12">
        <v>0.5583333333333333</v>
      </c>
      <c r="P37" s="31">
        <v>0.5458333333333333</v>
      </c>
      <c r="Q37" s="31"/>
      <c r="R37" s="12">
        <v>0.5437500000000001</v>
      </c>
      <c r="S37" s="12"/>
      <c r="T37" s="12"/>
    </row>
    <row r="38" spans="1:23" ht="12.75">
      <c r="A38" s="2" t="s">
        <v>291</v>
      </c>
      <c r="B38" s="12">
        <v>0.513888888888889</v>
      </c>
      <c r="C38" s="14">
        <v>2003</v>
      </c>
      <c r="D38" s="12">
        <f t="shared" si="1"/>
        <v>0.13487897346165065</v>
      </c>
      <c r="E38" s="2" t="s">
        <v>16</v>
      </c>
      <c r="F38" s="2"/>
      <c r="G38" s="2"/>
      <c r="H38" s="2"/>
      <c r="I38" s="2"/>
      <c r="J38" s="2"/>
      <c r="K38" s="12"/>
      <c r="L38" s="12"/>
      <c r="M38" s="12"/>
      <c r="N38" s="12"/>
      <c r="O38" s="12"/>
      <c r="P38" s="2"/>
      <c r="Q38" s="2"/>
      <c r="R38" s="12"/>
      <c r="S38" s="12"/>
      <c r="T38" s="12"/>
      <c r="U38" s="7"/>
      <c r="V38" s="7"/>
      <c r="W38" s="7"/>
    </row>
    <row r="39" spans="1:23" ht="12.75">
      <c r="A39" s="2" t="s">
        <v>219</v>
      </c>
      <c r="B39" s="12">
        <v>0.513888888888889</v>
      </c>
      <c r="C39" s="14">
        <v>2008</v>
      </c>
      <c r="D39" s="12">
        <f t="shared" si="1"/>
        <v>0.13487897346165065</v>
      </c>
      <c r="E39" s="2" t="s">
        <v>162</v>
      </c>
      <c r="F39" s="2"/>
      <c r="G39" s="44">
        <v>0.5215277777777778</v>
      </c>
      <c r="H39" s="44">
        <f>+G39-B39</f>
        <v>0.007638888888888862</v>
      </c>
      <c r="I39" s="45">
        <v>2007</v>
      </c>
      <c r="J39" s="2"/>
      <c r="K39" s="12">
        <v>0.5326388888888889</v>
      </c>
      <c r="L39" s="12">
        <v>0.5284722222222222</v>
      </c>
      <c r="M39" s="12">
        <v>0.5319444444444444</v>
      </c>
      <c r="N39" s="12">
        <v>0.5361111111111111</v>
      </c>
      <c r="O39" s="12">
        <v>0.5513888888888888</v>
      </c>
      <c r="P39" s="12">
        <v>0.5694444444444444</v>
      </c>
      <c r="Q39" s="12">
        <v>0.5784722222222222</v>
      </c>
      <c r="R39" s="12">
        <v>0.5527777777777778</v>
      </c>
      <c r="S39" s="12">
        <v>0.5826388888888888</v>
      </c>
      <c r="T39" s="12">
        <v>0.5548611111111111</v>
      </c>
      <c r="U39" s="7"/>
      <c r="V39" s="7"/>
      <c r="W39" s="7"/>
    </row>
    <row r="40" spans="1:23" ht="12.75">
      <c r="A40" s="2" t="s">
        <v>229</v>
      </c>
      <c r="B40" s="12">
        <v>0.5145833333333333</v>
      </c>
      <c r="C40" s="14">
        <v>1997</v>
      </c>
      <c r="D40" s="12">
        <f t="shared" si="1"/>
        <v>0.1350612423447069</v>
      </c>
      <c r="E40" s="2" t="s">
        <v>57</v>
      </c>
      <c r="F40" s="2"/>
      <c r="G40" s="2"/>
      <c r="H40" s="2"/>
      <c r="I40" s="2"/>
      <c r="J40" s="2"/>
      <c r="K40" s="12">
        <v>0.5791666666666667</v>
      </c>
      <c r="L40" s="12">
        <v>0.5819444444444445</v>
      </c>
      <c r="M40" s="12">
        <v>0.6</v>
      </c>
      <c r="N40" s="12">
        <v>0.6333333333333333</v>
      </c>
      <c r="O40" s="12"/>
      <c r="P40" s="12">
        <v>0.6604166666666667</v>
      </c>
      <c r="Q40" s="12">
        <v>0.6451388888888888</v>
      </c>
      <c r="R40" s="12"/>
      <c r="S40" s="12"/>
      <c r="T40" s="12"/>
      <c r="U40" s="7"/>
      <c r="V40" s="7"/>
      <c r="W40" s="7"/>
    </row>
    <row r="41" spans="1:23" ht="12.75">
      <c r="A41" s="2" t="s">
        <v>389</v>
      </c>
      <c r="B41" s="12">
        <v>0.5145833333333333</v>
      </c>
      <c r="C41" s="14">
        <v>1998</v>
      </c>
      <c r="D41" s="12">
        <f t="shared" si="1"/>
        <v>0.1350612423447069</v>
      </c>
      <c r="E41" s="2" t="s">
        <v>17</v>
      </c>
      <c r="F41" s="2"/>
      <c r="G41" s="2"/>
      <c r="H41" s="2"/>
      <c r="I41" s="34"/>
      <c r="J41" s="2"/>
      <c r="K41" s="12">
        <v>0.5444444444444444</v>
      </c>
      <c r="L41" s="12">
        <v>0.5569444444444445</v>
      </c>
      <c r="M41" s="12">
        <v>0.5909722222222222</v>
      </c>
      <c r="N41" s="12"/>
      <c r="O41" s="12"/>
      <c r="P41" s="2"/>
      <c r="Q41" s="2"/>
      <c r="R41" s="12"/>
      <c r="S41" s="12"/>
      <c r="T41" s="12"/>
      <c r="U41" s="7"/>
      <c r="V41" s="7"/>
      <c r="W41" s="7"/>
    </row>
    <row r="42" spans="1:23" ht="12.75">
      <c r="A42" s="2" t="s">
        <v>413</v>
      </c>
      <c r="B42" s="12">
        <v>0.5159722222222222</v>
      </c>
      <c r="C42" s="14">
        <v>2006</v>
      </c>
      <c r="D42" s="12">
        <f t="shared" si="1"/>
        <v>0.13542578011081946</v>
      </c>
      <c r="E42" s="2" t="s">
        <v>47</v>
      </c>
      <c r="F42" s="2"/>
      <c r="G42" s="2"/>
      <c r="H42" s="2"/>
      <c r="I42" s="2"/>
      <c r="J42" s="2"/>
      <c r="K42" s="12"/>
      <c r="L42" s="12">
        <v>0.5340277777777778</v>
      </c>
      <c r="M42" s="12"/>
      <c r="N42" s="12"/>
      <c r="O42" s="12"/>
      <c r="P42" s="2"/>
      <c r="Q42" s="2"/>
      <c r="R42" s="12"/>
      <c r="S42" s="12"/>
      <c r="T42" s="12"/>
      <c r="W42" s="7"/>
    </row>
    <row r="43" spans="1:23" ht="12.75">
      <c r="A43" s="2" t="s">
        <v>414</v>
      </c>
      <c r="B43" s="12">
        <v>0.5180555555555556</v>
      </c>
      <c r="D43" s="12">
        <f t="shared" si="1"/>
        <v>0.13597258675998836</v>
      </c>
      <c r="F43" s="2"/>
      <c r="G43" s="2"/>
      <c r="H43" s="2"/>
      <c r="I43" s="2"/>
      <c r="J43" s="2"/>
      <c r="K43" s="12"/>
      <c r="L43" s="12"/>
      <c r="M43" s="12"/>
      <c r="N43" s="12"/>
      <c r="O43" s="12"/>
      <c r="P43" s="2"/>
      <c r="Q43" s="2"/>
      <c r="R43" s="12"/>
      <c r="S43" s="12"/>
      <c r="T43" s="12"/>
      <c r="W43" s="7"/>
    </row>
    <row r="44" spans="1:23" ht="12.75">
      <c r="A44" s="2" t="s">
        <v>286</v>
      </c>
      <c r="B44" s="12">
        <v>0.5187499999999999</v>
      </c>
      <c r="C44" s="14">
        <v>2018</v>
      </c>
      <c r="D44" s="12">
        <f t="shared" si="1"/>
        <v>0.1361548556430446</v>
      </c>
      <c r="E44" s="49" t="s">
        <v>541</v>
      </c>
      <c r="F44" s="2"/>
      <c r="G44" s="2"/>
      <c r="H44" s="2"/>
      <c r="I44" s="2"/>
      <c r="J44" s="2"/>
      <c r="K44" s="12"/>
      <c r="L44" s="12"/>
      <c r="M44" s="12"/>
      <c r="N44" s="12"/>
      <c r="O44" s="12"/>
      <c r="P44" s="2"/>
      <c r="Q44" s="2"/>
      <c r="R44" s="12"/>
      <c r="S44" s="12"/>
      <c r="T44" s="12">
        <v>0.5187499999999999</v>
      </c>
      <c r="W44" s="7"/>
    </row>
    <row r="45" spans="1:23" ht="12.75">
      <c r="A45" s="2" t="s">
        <v>222</v>
      </c>
      <c r="B45" s="12">
        <v>0.5187499999999999</v>
      </c>
      <c r="C45" s="14">
        <v>2010</v>
      </c>
      <c r="D45" s="12">
        <f t="shared" si="1"/>
        <v>0.1361548556430446</v>
      </c>
      <c r="E45" s="2" t="s">
        <v>23</v>
      </c>
      <c r="F45" s="2"/>
      <c r="G45" s="2"/>
      <c r="H45" s="2"/>
      <c r="I45" s="2"/>
      <c r="J45" s="2"/>
      <c r="K45" s="12">
        <v>0.5319444444444444</v>
      </c>
      <c r="L45" s="12">
        <v>0.51875</v>
      </c>
      <c r="M45" s="12">
        <v>0.5472222222222222</v>
      </c>
      <c r="N45" s="12">
        <v>0.5458333333333333</v>
      </c>
      <c r="O45" s="12"/>
      <c r="P45" s="12">
        <v>0.5833333333333334</v>
      </c>
      <c r="Q45" s="12">
        <v>0.5833333333333334</v>
      </c>
      <c r="R45" s="12">
        <v>0.5638888888888889</v>
      </c>
      <c r="S45" s="12">
        <v>0.5708333333333333</v>
      </c>
      <c r="T45" s="12"/>
      <c r="W45" s="7"/>
    </row>
    <row r="46" spans="1:23" ht="12.75">
      <c r="A46" s="2" t="s">
        <v>301</v>
      </c>
      <c r="B46" s="12">
        <v>0.51875</v>
      </c>
      <c r="C46" s="14">
        <v>1997</v>
      </c>
      <c r="D46" s="12">
        <f t="shared" si="1"/>
        <v>0.13615485564304464</v>
      </c>
      <c r="E46" s="2" t="s">
        <v>18</v>
      </c>
      <c r="F46" s="2"/>
      <c r="G46" s="2"/>
      <c r="H46" s="2"/>
      <c r="I46" s="2"/>
      <c r="J46" s="2"/>
      <c r="K46" s="12">
        <v>0.5555555555555556</v>
      </c>
      <c r="L46" s="12">
        <v>0.56875</v>
      </c>
      <c r="M46" s="12">
        <v>0.5805555555555556</v>
      </c>
      <c r="N46" s="12"/>
      <c r="O46" s="12">
        <v>0.5770833333333333</v>
      </c>
      <c r="P46" s="12">
        <v>0.5652777777777778</v>
      </c>
      <c r="Q46" s="12"/>
      <c r="R46" s="12"/>
      <c r="S46" s="12"/>
      <c r="T46" s="12"/>
      <c r="W46" s="7"/>
    </row>
    <row r="47" spans="1:20" ht="12.75">
      <c r="A47" s="2" t="s">
        <v>226</v>
      </c>
      <c r="B47" s="12">
        <v>0.5194444444444445</v>
      </c>
      <c r="C47" s="14">
        <v>2001</v>
      </c>
      <c r="D47" s="12">
        <f t="shared" si="1"/>
        <v>0.13633712452610092</v>
      </c>
      <c r="E47" s="2" t="s">
        <v>89</v>
      </c>
      <c r="F47" s="2"/>
      <c r="G47" s="2"/>
      <c r="H47" s="2"/>
      <c r="I47" s="2"/>
      <c r="J47" s="2"/>
      <c r="K47" s="12"/>
      <c r="L47" s="12"/>
      <c r="M47" s="12"/>
      <c r="N47" s="12"/>
      <c r="O47" s="12"/>
      <c r="P47" s="2"/>
      <c r="Q47" s="2"/>
      <c r="R47" s="12"/>
      <c r="S47" s="12"/>
      <c r="T47" s="12"/>
    </row>
    <row r="48" spans="1:20" ht="12.75">
      <c r="A48" s="2" t="s">
        <v>373</v>
      </c>
      <c r="B48" s="12">
        <v>0.5208333333333334</v>
      </c>
      <c r="C48" s="14">
        <v>2004</v>
      </c>
      <c r="D48" s="12">
        <f t="shared" si="1"/>
        <v>0.13670166229221348</v>
      </c>
      <c r="E48" s="2" t="s">
        <v>81</v>
      </c>
      <c r="F48" s="2"/>
      <c r="G48" s="2"/>
      <c r="H48" s="2"/>
      <c r="I48" s="2"/>
      <c r="J48" s="2"/>
      <c r="K48" s="12">
        <v>0.5756944444444444</v>
      </c>
      <c r="L48" s="12">
        <v>0.5854166666666667</v>
      </c>
      <c r="M48" s="12">
        <v>0.5979166666666667</v>
      </c>
      <c r="N48" s="12"/>
      <c r="O48" s="12"/>
      <c r="P48" s="12">
        <v>0.60625</v>
      </c>
      <c r="Q48" s="12"/>
      <c r="R48" s="12"/>
      <c r="S48" s="12"/>
      <c r="T48" s="12"/>
    </row>
    <row r="49" spans="1:20" ht="12.75">
      <c r="A49" s="2" t="s">
        <v>415</v>
      </c>
      <c r="B49" s="12">
        <v>0.5215277777777778</v>
      </c>
      <c r="C49" s="14">
        <v>1994</v>
      </c>
      <c r="D49" s="12">
        <f t="shared" si="1"/>
        <v>0.13688393117526976</v>
      </c>
      <c r="E49" s="2" t="s">
        <v>38</v>
      </c>
      <c r="F49" s="2"/>
      <c r="G49" s="2"/>
      <c r="H49" s="2"/>
      <c r="I49" s="2"/>
      <c r="J49" s="2"/>
      <c r="K49" s="12"/>
      <c r="L49" s="12"/>
      <c r="M49" s="12"/>
      <c r="N49" s="12"/>
      <c r="O49" s="12"/>
      <c r="P49" s="2"/>
      <c r="Q49" s="2"/>
      <c r="R49" s="12"/>
      <c r="S49" s="12"/>
      <c r="T49" s="12"/>
    </row>
    <row r="50" spans="1:20" ht="12.75">
      <c r="A50" s="2" t="s">
        <v>416</v>
      </c>
      <c r="B50" s="44">
        <v>0.5215277777777778</v>
      </c>
      <c r="C50" s="45"/>
      <c r="D50" s="44">
        <f t="shared" si="1"/>
        <v>0.13688393117526976</v>
      </c>
      <c r="E50" s="46" t="s">
        <v>19</v>
      </c>
      <c r="F50" s="2"/>
      <c r="G50" s="2"/>
      <c r="H50" s="2"/>
      <c r="I50" s="2"/>
      <c r="J50" s="2"/>
      <c r="K50" s="12"/>
      <c r="L50" s="12"/>
      <c r="M50" s="12"/>
      <c r="N50" s="12">
        <v>0.63125</v>
      </c>
      <c r="O50" s="12"/>
      <c r="P50" s="2"/>
      <c r="Q50" s="2"/>
      <c r="R50" s="12"/>
      <c r="S50" s="12"/>
      <c r="T50" s="12"/>
    </row>
    <row r="51" spans="1:20" ht="12.75">
      <c r="A51" s="2" t="s">
        <v>211</v>
      </c>
      <c r="B51" s="44">
        <v>0.5222222222222223</v>
      </c>
      <c r="C51" s="45"/>
      <c r="D51" s="44">
        <f t="shared" si="1"/>
        <v>0.13706620005832604</v>
      </c>
      <c r="E51" s="46" t="s">
        <v>37</v>
      </c>
      <c r="F51" s="2"/>
      <c r="G51" s="2"/>
      <c r="H51" s="2"/>
      <c r="I51" s="2"/>
      <c r="J51" s="2"/>
      <c r="K51" s="12">
        <v>0.6256944444444444</v>
      </c>
      <c r="L51" s="12">
        <v>0.6527777777777778</v>
      </c>
      <c r="M51" s="12"/>
      <c r="N51" s="12">
        <v>0.6604166666666667</v>
      </c>
      <c r="O51" s="12"/>
      <c r="P51" s="12">
        <v>0.7083333333333334</v>
      </c>
      <c r="Q51" s="12"/>
      <c r="R51" s="12"/>
      <c r="S51" s="12"/>
      <c r="T51" s="12"/>
    </row>
    <row r="52" spans="1:20" ht="12.75">
      <c r="A52" s="2" t="s">
        <v>214</v>
      </c>
      <c r="B52" s="12">
        <v>0.5243055555555556</v>
      </c>
      <c r="C52" s="14">
        <v>2016</v>
      </c>
      <c r="D52" s="12">
        <f>B52/3.81</f>
        <v>0.1376130067074949</v>
      </c>
      <c r="E52" s="34" t="s">
        <v>142</v>
      </c>
      <c r="F52" s="2"/>
      <c r="G52" s="12">
        <v>0.5513888888888888</v>
      </c>
      <c r="H52" s="44">
        <f>+G52-B52</f>
        <v>0.027083333333333237</v>
      </c>
      <c r="I52" s="2">
        <v>2015</v>
      </c>
      <c r="J52" s="2"/>
      <c r="K52" s="2"/>
      <c r="L52" s="2"/>
      <c r="M52" s="2"/>
      <c r="N52" s="2"/>
      <c r="O52" s="2"/>
      <c r="P52" s="12">
        <v>0.5868055555555556</v>
      </c>
      <c r="Q52" s="12">
        <v>0.5513888888888888</v>
      </c>
      <c r="R52" s="12">
        <v>0.5243055555555556</v>
      </c>
      <c r="S52" s="12">
        <v>0.5458333333333333</v>
      </c>
      <c r="T52" s="12">
        <v>0.5326388888888889</v>
      </c>
    </row>
    <row r="53" spans="1:20" ht="12.75">
      <c r="A53" s="2" t="s">
        <v>386</v>
      </c>
      <c r="B53" s="12">
        <v>0.5243055555555556</v>
      </c>
      <c r="C53" s="14">
        <v>1984</v>
      </c>
      <c r="D53" s="12">
        <f>B53/3.81</f>
        <v>0.1376130067074949</v>
      </c>
      <c r="F53" s="2"/>
      <c r="G53" s="12"/>
      <c r="H53" s="44"/>
      <c r="I53" s="2"/>
      <c r="J53" s="2"/>
      <c r="K53" s="2"/>
      <c r="L53" s="2"/>
      <c r="M53" s="2"/>
      <c r="N53" s="2"/>
      <c r="O53" s="2"/>
      <c r="P53" s="12"/>
      <c r="Q53" s="12"/>
      <c r="R53" s="12"/>
      <c r="S53" s="12"/>
      <c r="T53" s="12"/>
    </row>
    <row r="54" spans="1:20" ht="12.75">
      <c r="A54" s="2" t="s">
        <v>339</v>
      </c>
      <c r="B54" s="12">
        <v>0.5256944444444445</v>
      </c>
      <c r="D54" s="12">
        <f t="shared" si="1"/>
        <v>0.13797754447360747</v>
      </c>
      <c r="E54" s="34" t="s">
        <v>540</v>
      </c>
      <c r="F54" s="2"/>
      <c r="G54" s="2"/>
      <c r="H54" s="2"/>
      <c r="I54" s="2"/>
      <c r="J54" s="2"/>
      <c r="K54" s="2"/>
      <c r="L54" s="2"/>
      <c r="M54" s="2"/>
      <c r="N54" s="12">
        <v>0.5527777777777778</v>
      </c>
      <c r="O54" s="12">
        <v>0.5666666666666667</v>
      </c>
      <c r="P54" s="12">
        <v>0.5819444444444445</v>
      </c>
      <c r="Q54" s="12"/>
      <c r="R54" s="12"/>
      <c r="S54" s="12"/>
      <c r="T54" s="12"/>
    </row>
    <row r="55" spans="1:20" ht="12.75">
      <c r="A55" s="2" t="s">
        <v>218</v>
      </c>
      <c r="B55" s="12">
        <v>0.5263888888888889</v>
      </c>
      <c r="C55" s="14">
        <v>2012</v>
      </c>
      <c r="D55" s="12">
        <f t="shared" si="1"/>
        <v>0.13815981335666375</v>
      </c>
      <c r="E55" s="2" t="s">
        <v>53</v>
      </c>
      <c r="F55" s="2"/>
      <c r="G55" s="12">
        <v>0.5340277777777778</v>
      </c>
      <c r="H55" s="44">
        <f>+G55-B55</f>
        <v>0.007638888888888862</v>
      </c>
      <c r="I55" s="14">
        <v>2009</v>
      </c>
      <c r="J55" s="2"/>
      <c r="K55" s="12">
        <v>0.5340277777777778</v>
      </c>
      <c r="L55" s="12">
        <v>0.5513888888888888</v>
      </c>
      <c r="M55" s="12">
        <v>0.548611111111111</v>
      </c>
      <c r="N55" s="12">
        <v>0.5263888888888889</v>
      </c>
      <c r="O55" s="12">
        <v>0.5569444444444445</v>
      </c>
      <c r="P55" s="12">
        <v>0.5472222222222222</v>
      </c>
      <c r="Q55" s="12"/>
      <c r="R55" s="12"/>
      <c r="S55" s="12"/>
      <c r="T55" s="12"/>
    </row>
    <row r="56" spans="1:20" ht="12.75">
      <c r="A56" s="2" t="s">
        <v>417</v>
      </c>
      <c r="B56" s="44">
        <v>0.5263888888888889</v>
      </c>
      <c r="C56" s="45">
        <v>1995</v>
      </c>
      <c r="D56" s="44">
        <f t="shared" si="1"/>
        <v>0.13815981335666375</v>
      </c>
      <c r="E56" s="46" t="s">
        <v>20</v>
      </c>
      <c r="F56" s="2"/>
      <c r="G56" s="2"/>
      <c r="H56" s="2"/>
      <c r="I56" s="2"/>
      <c r="J56" s="2"/>
      <c r="K56" s="12"/>
      <c r="L56" s="12"/>
      <c r="M56" s="12"/>
      <c r="N56" s="12"/>
      <c r="O56" s="12"/>
      <c r="P56" s="2"/>
      <c r="Q56" s="2"/>
      <c r="R56" s="12"/>
      <c r="S56" s="12"/>
      <c r="T56" s="12"/>
    </row>
    <row r="57" spans="1:20" ht="12.75">
      <c r="A57" s="2" t="s">
        <v>217</v>
      </c>
      <c r="B57" s="12">
        <v>0.5270833333333333</v>
      </c>
      <c r="C57" s="14">
        <v>2016</v>
      </c>
      <c r="D57" s="12">
        <f>B57/3.81</f>
        <v>0.13834208223972003</v>
      </c>
      <c r="E57" s="2" t="s">
        <v>154</v>
      </c>
      <c r="F57" s="2"/>
      <c r="G57" s="12">
        <v>0.5597222222222222</v>
      </c>
      <c r="H57" s="44">
        <f>+G57-B57</f>
        <v>0.032638888888888884</v>
      </c>
      <c r="I57" s="2">
        <v>2015</v>
      </c>
      <c r="J57" s="2"/>
      <c r="K57" s="2"/>
      <c r="L57" s="2"/>
      <c r="M57" s="2"/>
      <c r="N57" s="2"/>
      <c r="O57" s="2"/>
      <c r="P57" s="2"/>
      <c r="Q57" s="12">
        <v>0.5597222222222222</v>
      </c>
      <c r="R57" s="12">
        <v>0.5277777777777778</v>
      </c>
      <c r="S57" s="12"/>
      <c r="T57" s="12">
        <v>0.5472222222222222</v>
      </c>
    </row>
    <row r="58" spans="1:20" ht="12.75">
      <c r="A58" s="2" t="s">
        <v>224</v>
      </c>
      <c r="B58" s="12">
        <v>0.5284722222222222</v>
      </c>
      <c r="C58" s="14">
        <v>2016</v>
      </c>
      <c r="D58" s="12">
        <f>B58/3.81</f>
        <v>0.13870662000583261</v>
      </c>
      <c r="E58" s="2" t="s">
        <v>145</v>
      </c>
      <c r="F58" s="2"/>
      <c r="G58" s="12">
        <v>0.548611111111111</v>
      </c>
      <c r="H58" s="44">
        <f>+G58-B58</f>
        <v>0.020138888888888817</v>
      </c>
      <c r="I58" s="14">
        <v>2015</v>
      </c>
      <c r="J58" s="2"/>
      <c r="K58" s="2"/>
      <c r="L58" s="2"/>
      <c r="M58" s="2"/>
      <c r="N58" s="2"/>
      <c r="O58" s="2"/>
      <c r="P58" s="2"/>
      <c r="Q58" s="12">
        <v>0.548611111111111</v>
      </c>
      <c r="R58" s="12">
        <v>0.5284722222222222</v>
      </c>
      <c r="S58" s="12"/>
      <c r="T58" s="12">
        <v>0.5388888888888889</v>
      </c>
    </row>
    <row r="59" spans="1:20" ht="12.75">
      <c r="A59" s="2" t="s">
        <v>278</v>
      </c>
      <c r="B59" s="44">
        <v>0.5284722222222222</v>
      </c>
      <c r="C59" s="45">
        <v>2003</v>
      </c>
      <c r="D59" s="44">
        <f t="shared" si="1"/>
        <v>0.13870662000583261</v>
      </c>
      <c r="E59" s="50" t="s">
        <v>86</v>
      </c>
      <c r="F59" s="2"/>
      <c r="G59" s="2"/>
      <c r="H59" s="2"/>
      <c r="I59" s="2"/>
      <c r="J59" s="2"/>
      <c r="K59" s="12">
        <v>0.5354166666666667</v>
      </c>
      <c r="L59" s="12">
        <v>0.5395833333333333</v>
      </c>
      <c r="M59" s="12">
        <v>0.5305555555555556</v>
      </c>
      <c r="N59" s="12"/>
      <c r="O59" s="12"/>
      <c r="P59" s="12">
        <v>0.5479166666666667</v>
      </c>
      <c r="Q59" s="12"/>
      <c r="R59" s="12">
        <v>0.5479166666666667</v>
      </c>
      <c r="S59" s="12"/>
      <c r="T59" s="12"/>
    </row>
    <row r="60" spans="1:20" ht="12.75">
      <c r="A60" s="2" t="s">
        <v>418</v>
      </c>
      <c r="B60" s="44">
        <v>0.5291666666666667</v>
      </c>
      <c r="C60" s="45"/>
      <c r="D60" s="44">
        <f t="shared" si="1"/>
        <v>0.1388888888888889</v>
      </c>
      <c r="E60" s="46"/>
      <c r="F60" s="2"/>
      <c r="G60" s="2"/>
      <c r="H60" s="2"/>
      <c r="I60" s="2"/>
      <c r="J60" s="2"/>
      <c r="K60" s="12"/>
      <c r="L60" s="12"/>
      <c r="M60" s="12"/>
      <c r="N60" s="12"/>
      <c r="O60" s="12"/>
      <c r="P60" s="2"/>
      <c r="Q60" s="2"/>
      <c r="R60" s="12"/>
      <c r="S60" s="12"/>
      <c r="T60" s="12"/>
    </row>
    <row r="61" spans="1:20" ht="12.75">
      <c r="A61" s="2" t="s">
        <v>359</v>
      </c>
      <c r="B61" s="44">
        <v>0.5291666666666667</v>
      </c>
      <c r="C61" s="45"/>
      <c r="D61" s="44">
        <f t="shared" si="1"/>
        <v>0.1388888888888889</v>
      </c>
      <c r="E61" s="46" t="s">
        <v>82</v>
      </c>
      <c r="F61" s="2"/>
      <c r="G61" s="2"/>
      <c r="H61" s="2"/>
      <c r="I61" s="2"/>
      <c r="J61" s="2"/>
      <c r="K61" s="12"/>
      <c r="L61" s="12"/>
      <c r="M61" s="12"/>
      <c r="N61" s="12"/>
      <c r="O61" s="12"/>
      <c r="P61" s="2"/>
      <c r="Q61" s="2"/>
      <c r="R61" s="12"/>
      <c r="S61" s="12"/>
      <c r="T61" s="12"/>
    </row>
    <row r="62" spans="1:20" ht="12.75">
      <c r="A62" s="2" t="s">
        <v>419</v>
      </c>
      <c r="B62" s="44">
        <v>0.5291666666666667</v>
      </c>
      <c r="C62" s="45">
        <v>2003</v>
      </c>
      <c r="D62" s="44">
        <f t="shared" si="1"/>
        <v>0.1388888888888889</v>
      </c>
      <c r="E62" s="46" t="s">
        <v>49</v>
      </c>
      <c r="F62" s="2"/>
      <c r="G62" s="2"/>
      <c r="H62" s="2"/>
      <c r="I62" s="2"/>
      <c r="J62" s="2"/>
      <c r="K62" s="12">
        <v>0.5548611111111111</v>
      </c>
      <c r="L62" s="12">
        <v>0.5541666666666667</v>
      </c>
      <c r="M62" s="12">
        <v>0.5625</v>
      </c>
      <c r="N62" s="12"/>
      <c r="O62" s="12"/>
      <c r="P62" s="2"/>
      <c r="Q62" s="2"/>
      <c r="R62" s="12"/>
      <c r="S62" s="12"/>
      <c r="T62" s="12"/>
    </row>
    <row r="63" spans="1:20" ht="12.75">
      <c r="A63" s="2" t="s">
        <v>305</v>
      </c>
      <c r="B63" s="12">
        <v>0.5305555555555556</v>
      </c>
      <c r="D63" s="12">
        <f t="shared" si="1"/>
        <v>0.13925342665500146</v>
      </c>
      <c r="E63" s="2" t="s">
        <v>48</v>
      </c>
      <c r="F63" s="2"/>
      <c r="G63" s="2"/>
      <c r="H63" s="2"/>
      <c r="I63" s="2"/>
      <c r="J63" s="2"/>
      <c r="K63" s="12">
        <v>0.5854166666666667</v>
      </c>
      <c r="L63" s="12">
        <v>0.5791666666666667</v>
      </c>
      <c r="M63" s="12">
        <v>0.7145833333333332</v>
      </c>
      <c r="N63" s="12">
        <v>0.5812499999999999</v>
      </c>
      <c r="O63" s="12">
        <v>0.6854166666666667</v>
      </c>
      <c r="P63" s="12">
        <v>0.6958333333333333</v>
      </c>
      <c r="Q63" s="12">
        <v>0.6361111111111112</v>
      </c>
      <c r="R63" s="12"/>
      <c r="S63" s="12">
        <v>0.7819444444444444</v>
      </c>
      <c r="T63" s="12">
        <v>0.7041666666666666</v>
      </c>
    </row>
    <row r="64" spans="1:20" ht="12.75">
      <c r="A64" s="2" t="s">
        <v>302</v>
      </c>
      <c r="B64" s="12">
        <v>0.53125</v>
      </c>
      <c r="C64" s="14">
        <v>2003</v>
      </c>
      <c r="D64" s="12">
        <f t="shared" si="1"/>
        <v>0.13943569553805774</v>
      </c>
      <c r="E64" s="2" t="s">
        <v>21</v>
      </c>
      <c r="F64" s="2"/>
      <c r="G64" s="2"/>
      <c r="H64" s="2"/>
      <c r="I64" s="2"/>
      <c r="J64" s="2"/>
      <c r="K64" s="12"/>
      <c r="L64" s="12"/>
      <c r="M64" s="12"/>
      <c r="N64" s="12"/>
      <c r="O64" s="12"/>
      <c r="P64" s="12">
        <v>0.5347222222222222</v>
      </c>
      <c r="Q64" s="12">
        <v>0.545138888888889</v>
      </c>
      <c r="R64" s="12">
        <v>0.5437500000000001</v>
      </c>
      <c r="S64" s="12"/>
      <c r="T64" s="12"/>
    </row>
    <row r="65" spans="1:20" ht="12.75">
      <c r="A65" s="2" t="s">
        <v>420</v>
      </c>
      <c r="B65" s="12">
        <v>0.53125</v>
      </c>
      <c r="C65" s="14">
        <v>2002</v>
      </c>
      <c r="D65" s="12">
        <f t="shared" si="1"/>
        <v>0.13943569553805774</v>
      </c>
      <c r="E65" s="2" t="s">
        <v>22</v>
      </c>
      <c r="F65" s="2"/>
      <c r="G65" s="2"/>
      <c r="H65" s="2"/>
      <c r="I65" s="2"/>
      <c r="J65" s="2"/>
      <c r="K65" s="12"/>
      <c r="L65" s="12"/>
      <c r="M65" s="12"/>
      <c r="N65" s="12"/>
      <c r="O65" s="12"/>
      <c r="P65" s="2"/>
      <c r="Q65" s="2"/>
      <c r="R65" s="12"/>
      <c r="S65" s="12"/>
      <c r="T65" s="12"/>
    </row>
    <row r="66" spans="1:20" ht="12.75">
      <c r="A66" s="2" t="s">
        <v>225</v>
      </c>
      <c r="B66" s="31">
        <v>0.5319444444444444</v>
      </c>
      <c r="C66" s="14">
        <v>2014</v>
      </c>
      <c r="D66" s="12">
        <f t="shared" si="1"/>
        <v>0.13961796442111402</v>
      </c>
      <c r="E66" s="2" t="s">
        <v>12</v>
      </c>
      <c r="F66" s="2"/>
      <c r="G66" s="12">
        <v>0.5506944444444445</v>
      </c>
      <c r="H66" s="44">
        <f>+G66-B66</f>
        <v>0.018750000000000044</v>
      </c>
      <c r="I66" s="2">
        <v>2014</v>
      </c>
      <c r="J66" s="2"/>
      <c r="K66" s="2"/>
      <c r="L66" s="2"/>
      <c r="M66" s="2"/>
      <c r="N66" s="2"/>
      <c r="O66" s="12"/>
      <c r="P66" s="31">
        <v>0.5319444444444444</v>
      </c>
      <c r="Q66" s="31">
        <v>0.5409722222222222</v>
      </c>
      <c r="R66" s="12"/>
      <c r="S66" s="12">
        <v>0.5458333333333333</v>
      </c>
      <c r="T66" s="12">
        <v>0.5347222222222222</v>
      </c>
    </row>
    <row r="67" spans="1:20" ht="12.75">
      <c r="A67" s="2" t="s">
        <v>233</v>
      </c>
      <c r="B67" s="12">
        <v>0.5347222222222222</v>
      </c>
      <c r="C67" s="14">
        <v>2013</v>
      </c>
      <c r="D67" s="12">
        <f t="shared" si="1"/>
        <v>0.14034703995333916</v>
      </c>
      <c r="E67" s="49" t="s">
        <v>106</v>
      </c>
      <c r="F67" s="2"/>
      <c r="G67" s="12">
        <v>0.5395833333333333</v>
      </c>
      <c r="H67" s="44">
        <f>+G67-B67</f>
        <v>0.004861111111111094</v>
      </c>
      <c r="I67" s="14">
        <v>2012</v>
      </c>
      <c r="J67" s="2"/>
      <c r="K67" s="12">
        <v>0.6333333333333333</v>
      </c>
      <c r="L67" s="12">
        <v>0.611111111111111</v>
      </c>
      <c r="M67" s="12">
        <v>0.5861111111111111</v>
      </c>
      <c r="N67" s="12">
        <v>0.5395833333333333</v>
      </c>
      <c r="O67" s="12">
        <v>0.5347222222222222</v>
      </c>
      <c r="P67" s="12">
        <v>0.5548611111111111</v>
      </c>
      <c r="Q67" s="12"/>
      <c r="R67" s="12">
        <v>0.6576388888888889</v>
      </c>
      <c r="S67" s="12">
        <v>0.5493055555555556</v>
      </c>
      <c r="T67" s="12">
        <v>0.6708333333333334</v>
      </c>
    </row>
    <row r="68" spans="1:20" ht="12.75">
      <c r="A68" s="2" t="s">
        <v>421</v>
      </c>
      <c r="B68" s="12">
        <v>0.5354166666666667</v>
      </c>
      <c r="C68" s="14">
        <v>1994</v>
      </c>
      <c r="D68" s="12">
        <f t="shared" si="1"/>
        <v>0.14052930883639544</v>
      </c>
      <c r="F68" s="2"/>
      <c r="G68" s="2"/>
      <c r="H68" s="2"/>
      <c r="I68" s="2"/>
      <c r="J68" s="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1" ht="12.75">
      <c r="A69" s="2" t="s">
        <v>317</v>
      </c>
      <c r="B69" s="12">
        <v>0.5368055555555555</v>
      </c>
      <c r="C69" s="14">
        <v>2009</v>
      </c>
      <c r="D69" s="12">
        <f t="shared" si="1"/>
        <v>0.140893846602508</v>
      </c>
      <c r="E69" s="2" t="s">
        <v>35</v>
      </c>
      <c r="F69" s="2"/>
      <c r="G69" s="2"/>
      <c r="H69" s="2"/>
      <c r="I69" s="2"/>
      <c r="J69" s="2"/>
      <c r="K69" s="12">
        <v>0.5368055555555555</v>
      </c>
      <c r="L69" s="12">
        <v>0.5444444444444444</v>
      </c>
      <c r="M69" s="12">
        <v>0.5659722222222222</v>
      </c>
      <c r="N69" s="12">
        <v>0.8006944444444444</v>
      </c>
      <c r="O69" s="12">
        <v>0.5604166666666667</v>
      </c>
      <c r="P69" s="12"/>
      <c r="Q69" s="12"/>
      <c r="R69" s="12"/>
      <c r="S69" s="12"/>
      <c r="T69" s="12">
        <v>0.5875</v>
      </c>
      <c r="U69" s="12"/>
    </row>
    <row r="70" spans="1:20" ht="12.75">
      <c r="A70" s="2" t="s">
        <v>232</v>
      </c>
      <c r="B70" s="12">
        <v>0.5368055555555555</v>
      </c>
      <c r="C70" s="14">
        <v>2010</v>
      </c>
      <c r="D70" s="12">
        <f aca="true" t="shared" si="2" ref="D70:D110">B70/3.81</f>
        <v>0.140893846602508</v>
      </c>
      <c r="E70" s="34" t="s">
        <v>95</v>
      </c>
      <c r="F70" s="2"/>
      <c r="G70" s="2"/>
      <c r="H70" s="2"/>
      <c r="I70" s="2"/>
      <c r="J70" s="2"/>
      <c r="K70" s="12"/>
      <c r="L70" s="12">
        <v>0.5368055555555555</v>
      </c>
      <c r="M70" s="12">
        <v>0.5458333333333333</v>
      </c>
      <c r="N70" s="12">
        <v>0.6062500000000001</v>
      </c>
      <c r="O70" s="12"/>
      <c r="P70" s="12"/>
      <c r="Q70" s="12"/>
      <c r="R70" s="12"/>
      <c r="S70" s="12"/>
      <c r="T70" s="12"/>
    </row>
    <row r="71" spans="1:20" ht="12.75">
      <c r="A71" s="2" t="s">
        <v>237</v>
      </c>
      <c r="B71" s="12">
        <v>0.5381944444444444</v>
      </c>
      <c r="C71" s="14">
        <v>2013</v>
      </c>
      <c r="D71" s="12">
        <f t="shared" si="2"/>
        <v>0.1412583843686206</v>
      </c>
      <c r="E71" s="2" t="s">
        <v>131</v>
      </c>
      <c r="F71" s="2"/>
      <c r="G71" s="2"/>
      <c r="H71" s="2"/>
      <c r="I71" s="2"/>
      <c r="J71" s="2"/>
      <c r="K71" s="12"/>
      <c r="L71" s="12"/>
      <c r="M71" s="12"/>
      <c r="N71" s="12"/>
      <c r="O71" s="12">
        <v>0.5381944444444444</v>
      </c>
      <c r="P71" s="12">
        <v>0.5381944444444444</v>
      </c>
      <c r="Q71" s="12">
        <v>0.5583333333333333</v>
      </c>
      <c r="R71" s="12"/>
      <c r="S71" s="12"/>
      <c r="T71" s="12"/>
    </row>
    <row r="72" spans="1:20" ht="12.75">
      <c r="A72" s="2" t="s">
        <v>422</v>
      </c>
      <c r="B72" s="12">
        <v>0.5381944444444444</v>
      </c>
      <c r="D72" s="12">
        <f t="shared" si="2"/>
        <v>0.1412583843686206</v>
      </c>
      <c r="E72" s="2" t="s">
        <v>41</v>
      </c>
      <c r="F72" s="2"/>
      <c r="G72" s="2"/>
      <c r="H72" s="2"/>
      <c r="I72" s="2"/>
      <c r="J72" s="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2.75">
      <c r="A73" s="2" t="s">
        <v>220</v>
      </c>
      <c r="B73" s="12">
        <v>0.5388888888888889</v>
      </c>
      <c r="C73" s="14">
        <v>2018</v>
      </c>
      <c r="D73" s="12">
        <f t="shared" si="2"/>
        <v>0.14144065325167687</v>
      </c>
      <c r="F73" s="2"/>
      <c r="G73" s="2"/>
      <c r="H73" s="2"/>
      <c r="I73" s="2"/>
      <c r="J73" s="2"/>
      <c r="K73" s="12"/>
      <c r="L73" s="12"/>
      <c r="M73" s="12"/>
      <c r="N73" s="12"/>
      <c r="O73" s="12"/>
      <c r="P73" s="12"/>
      <c r="Q73" s="12"/>
      <c r="R73" s="12"/>
      <c r="S73" s="12"/>
      <c r="T73" s="12">
        <v>0.5388888888888889</v>
      </c>
    </row>
    <row r="74" spans="1:20" ht="12.75">
      <c r="A74" s="2" t="s">
        <v>423</v>
      </c>
      <c r="B74" s="12">
        <v>0.5388888888888889</v>
      </c>
      <c r="C74" s="14">
        <v>1993</v>
      </c>
      <c r="D74" s="12">
        <f t="shared" si="2"/>
        <v>0.14144065325167687</v>
      </c>
      <c r="E74" s="2" t="s">
        <v>36</v>
      </c>
      <c r="F74" s="2"/>
      <c r="G74" s="2"/>
      <c r="H74" s="2"/>
      <c r="I74" s="2"/>
      <c r="J74" s="2"/>
      <c r="K74" s="12">
        <v>0.6486111111111111</v>
      </c>
      <c r="L74" s="12">
        <v>0.6583333333333333</v>
      </c>
      <c r="M74" s="12">
        <v>0.688888888888889</v>
      </c>
      <c r="N74" s="12">
        <v>0.6694444444444444</v>
      </c>
      <c r="O74" s="12">
        <v>0.6881944444444444</v>
      </c>
      <c r="P74" s="12"/>
      <c r="Q74" s="12"/>
      <c r="R74" s="12"/>
      <c r="S74" s="12"/>
      <c r="T74" s="12"/>
    </row>
    <row r="75" spans="1:20" ht="12.75">
      <c r="A75" s="2" t="s">
        <v>392</v>
      </c>
      <c r="B75" s="12">
        <v>0.5395833333333333</v>
      </c>
      <c r="C75" s="14">
        <v>2011</v>
      </c>
      <c r="D75" s="12">
        <f>B75/3.81</f>
        <v>0.14162292213473315</v>
      </c>
      <c r="E75" s="2" t="s">
        <v>152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2">
        <v>0.5604166666666667</v>
      </c>
      <c r="S75" s="12">
        <v>0.5694444444444444</v>
      </c>
      <c r="T75" s="12"/>
    </row>
    <row r="76" spans="1:20" ht="12.75">
      <c r="A76" s="2" t="s">
        <v>424</v>
      </c>
      <c r="B76" s="12">
        <v>0.5395833333333333</v>
      </c>
      <c r="D76" s="12">
        <f t="shared" si="2"/>
        <v>0.14162292213473315</v>
      </c>
      <c r="E76" s="34" t="s">
        <v>101</v>
      </c>
      <c r="F76" s="2"/>
      <c r="G76" s="2"/>
      <c r="H76" s="2"/>
      <c r="I76" s="2"/>
      <c r="J76" s="2"/>
      <c r="K76" s="12"/>
      <c r="L76" s="12">
        <v>0.5625</v>
      </c>
      <c r="M76" s="12">
        <v>0.5527777777777778</v>
      </c>
      <c r="N76" s="12"/>
      <c r="O76" s="12"/>
      <c r="P76" s="12"/>
      <c r="Q76" s="12"/>
      <c r="R76" s="12"/>
      <c r="S76" s="12"/>
      <c r="T76" s="12"/>
    </row>
    <row r="77" spans="1:20" ht="12.75">
      <c r="A77" s="2" t="s">
        <v>385</v>
      </c>
      <c r="B77" s="12">
        <v>0.5402777777777777</v>
      </c>
      <c r="C77" s="14">
        <v>2014</v>
      </c>
      <c r="D77" s="12">
        <f t="shared" si="2"/>
        <v>0.14180519101778943</v>
      </c>
      <c r="E77" s="34" t="s">
        <v>137</v>
      </c>
      <c r="F77" s="2"/>
      <c r="G77" s="12">
        <v>0.5597222222222222</v>
      </c>
      <c r="H77" s="44">
        <f>+G77-B77</f>
        <v>0.019444444444444486</v>
      </c>
      <c r="I77" s="2">
        <v>2014</v>
      </c>
      <c r="J77" s="2"/>
      <c r="K77" s="2"/>
      <c r="L77" s="2"/>
      <c r="M77" s="2"/>
      <c r="N77" s="2"/>
      <c r="O77" s="2"/>
      <c r="P77" s="12">
        <v>0.5402777777777777</v>
      </c>
      <c r="Q77" s="12"/>
      <c r="R77" s="12"/>
      <c r="S77" s="12"/>
      <c r="T77" s="12"/>
    </row>
    <row r="78" spans="1:20" ht="12.75">
      <c r="A78" s="2" t="s">
        <v>425</v>
      </c>
      <c r="B78" s="12">
        <v>0.5409722222222222</v>
      </c>
      <c r="C78" s="14">
        <v>2003</v>
      </c>
      <c r="D78" s="12">
        <f t="shared" si="2"/>
        <v>0.14198745990084571</v>
      </c>
      <c r="E78" s="2" t="s">
        <v>24</v>
      </c>
      <c r="F78" s="2"/>
      <c r="G78" s="2"/>
      <c r="H78" s="2"/>
      <c r="I78" s="2"/>
      <c r="J78" s="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2.75">
      <c r="A79" s="2" t="s">
        <v>426</v>
      </c>
      <c r="B79" s="12">
        <v>0.5416666666666666</v>
      </c>
      <c r="D79" s="12">
        <f t="shared" si="2"/>
        <v>0.142169728783902</v>
      </c>
      <c r="F79" s="2"/>
      <c r="G79" s="2"/>
      <c r="H79" s="2"/>
      <c r="I79" s="2"/>
      <c r="J79" s="2"/>
      <c r="K79" s="12">
        <v>0.6597222222222222</v>
      </c>
      <c r="L79" s="12">
        <v>0.6847222222222222</v>
      </c>
      <c r="M79" s="12">
        <v>0.6618055555555555</v>
      </c>
      <c r="N79" s="12">
        <v>0.6534722222222222</v>
      </c>
      <c r="O79" s="12"/>
      <c r="P79" s="12"/>
      <c r="Q79" s="12"/>
      <c r="R79" s="12"/>
      <c r="S79" s="12"/>
      <c r="T79" s="12"/>
    </row>
    <row r="80" spans="1:20" ht="12.75">
      <c r="A80" s="2" t="s">
        <v>223</v>
      </c>
      <c r="B80" s="12">
        <v>0.5430555555555555</v>
      </c>
      <c r="C80" s="14">
        <v>2018</v>
      </c>
      <c r="D80" s="12">
        <f t="shared" si="2"/>
        <v>0.14253426655001458</v>
      </c>
      <c r="F80" s="2"/>
      <c r="G80" s="2"/>
      <c r="H80" s="2"/>
      <c r="I80" s="2"/>
      <c r="J80" s="2"/>
      <c r="K80" s="12"/>
      <c r="L80" s="12"/>
      <c r="M80" s="12"/>
      <c r="N80" s="12"/>
      <c r="O80" s="12"/>
      <c r="P80" s="12"/>
      <c r="Q80" s="12"/>
      <c r="R80" s="12"/>
      <c r="S80" s="12"/>
      <c r="T80" s="12">
        <v>0.5430555555555555</v>
      </c>
    </row>
    <row r="81" spans="1:20" ht="12.75">
      <c r="A81" s="2" t="s">
        <v>235</v>
      </c>
      <c r="B81" s="12">
        <v>0.5444444444444444</v>
      </c>
      <c r="C81" s="14">
        <v>2016</v>
      </c>
      <c r="D81" s="12">
        <f>B81/3.81</f>
        <v>0.14289880431612714</v>
      </c>
      <c r="E81" s="34" t="s">
        <v>133</v>
      </c>
      <c r="F81" s="2"/>
      <c r="G81" s="12">
        <v>0.5576388888888889</v>
      </c>
      <c r="H81" s="44">
        <f>+G81-B81</f>
        <v>0.013194444444444509</v>
      </c>
      <c r="I81" s="2">
        <v>2015</v>
      </c>
      <c r="J81" s="2"/>
      <c r="K81" s="2"/>
      <c r="L81" s="2"/>
      <c r="M81" s="2"/>
      <c r="N81" s="12">
        <v>0.5756944444444444</v>
      </c>
      <c r="O81" s="12"/>
      <c r="P81" s="31">
        <v>0.5590277777777778</v>
      </c>
      <c r="Q81" s="31">
        <v>0.5576388888888889</v>
      </c>
      <c r="R81" s="12">
        <v>0.5444444444444444</v>
      </c>
      <c r="S81" s="12"/>
      <c r="T81" s="12"/>
    </row>
    <row r="82" spans="1:20" ht="12.75">
      <c r="A82" s="2" t="s">
        <v>427</v>
      </c>
      <c r="B82" s="12">
        <v>0.5444444444444444</v>
      </c>
      <c r="C82" s="14">
        <v>2006</v>
      </c>
      <c r="D82" s="12">
        <f t="shared" si="2"/>
        <v>0.14289880431612714</v>
      </c>
      <c r="E82" s="2" t="s">
        <v>25</v>
      </c>
      <c r="F82" s="3"/>
      <c r="G82" s="2"/>
      <c r="H82" s="2"/>
      <c r="I82" s="2"/>
      <c r="J82" s="2"/>
      <c r="K82" s="12">
        <v>0.6069444444444444</v>
      </c>
      <c r="L82" s="12">
        <v>0.6027777777777777</v>
      </c>
      <c r="M82" s="12">
        <v>0.5729166666666666</v>
      </c>
      <c r="N82" s="12"/>
      <c r="O82" s="12">
        <v>0.5909722222222222</v>
      </c>
      <c r="P82" s="12">
        <v>0.5909722222222222</v>
      </c>
      <c r="Q82" s="12">
        <v>0.6</v>
      </c>
      <c r="R82" s="12"/>
      <c r="S82" s="12"/>
      <c r="T82" s="12"/>
    </row>
    <row r="83" spans="1:20" ht="12.75">
      <c r="A83" s="2" t="s">
        <v>388</v>
      </c>
      <c r="B83" s="12">
        <v>0.545138888888889</v>
      </c>
      <c r="C83" s="14">
        <v>1995</v>
      </c>
      <c r="D83" s="12">
        <f t="shared" si="2"/>
        <v>0.14308107319918345</v>
      </c>
      <c r="E83" s="49" t="s">
        <v>85</v>
      </c>
      <c r="F83" s="2"/>
      <c r="G83" s="2"/>
      <c r="H83" s="2"/>
      <c r="I83" s="2"/>
      <c r="J83" s="2"/>
      <c r="K83" s="12">
        <v>0.6444444444444445</v>
      </c>
      <c r="L83" s="12">
        <v>0.6638888888888889</v>
      </c>
      <c r="M83" s="12"/>
      <c r="N83" s="12"/>
      <c r="O83" s="12"/>
      <c r="P83" s="2"/>
      <c r="Q83" s="2"/>
      <c r="R83" s="12"/>
      <c r="S83" s="12"/>
      <c r="T83" s="12"/>
    </row>
    <row r="84" spans="1:20" ht="12.75">
      <c r="A84" s="2" t="s">
        <v>428</v>
      </c>
      <c r="B84" s="12">
        <v>0.5465277777777778</v>
      </c>
      <c r="C84" s="14">
        <v>2001</v>
      </c>
      <c r="D84" s="12">
        <f t="shared" si="2"/>
        <v>0.143445610965296</v>
      </c>
      <c r="F84" s="2"/>
      <c r="G84" s="2"/>
      <c r="H84" s="2"/>
      <c r="I84" s="2"/>
      <c r="J84" s="2"/>
      <c r="K84" s="12"/>
      <c r="L84" s="12"/>
      <c r="M84" s="12"/>
      <c r="N84" s="12"/>
      <c r="O84" s="12"/>
      <c r="P84" s="2"/>
      <c r="Q84" s="2"/>
      <c r="R84" s="12"/>
      <c r="S84" s="12"/>
      <c r="T84" s="12"/>
    </row>
    <row r="85" spans="1:20" ht="12.75">
      <c r="A85" s="2" t="s">
        <v>371</v>
      </c>
      <c r="B85" s="12">
        <v>0.5472222222222222</v>
      </c>
      <c r="C85" s="14">
        <v>2003</v>
      </c>
      <c r="D85" s="12">
        <f t="shared" si="2"/>
        <v>0.14362787984835226</v>
      </c>
      <c r="E85" s="2" t="s">
        <v>26</v>
      </c>
      <c r="F85" s="2"/>
      <c r="G85" s="2"/>
      <c r="H85" s="2"/>
      <c r="I85" s="2"/>
      <c r="J85" s="2"/>
      <c r="K85" s="12">
        <v>0.6104166666666667</v>
      </c>
      <c r="L85" s="12">
        <v>0.5881944444444445</v>
      </c>
      <c r="M85" s="12">
        <v>0.6048611111111112</v>
      </c>
      <c r="N85" s="12">
        <v>0.65625</v>
      </c>
      <c r="O85" s="12"/>
      <c r="P85" s="2"/>
      <c r="Q85" s="2"/>
      <c r="R85" s="12"/>
      <c r="S85" s="12"/>
      <c r="T85" s="12"/>
    </row>
    <row r="86" spans="1:20" ht="12.75">
      <c r="A86" s="2" t="s">
        <v>429</v>
      </c>
      <c r="B86" s="12">
        <v>0.5479166666666667</v>
      </c>
      <c r="C86" s="14">
        <v>2013</v>
      </c>
      <c r="D86" s="12">
        <f t="shared" si="2"/>
        <v>0.1438101487314086</v>
      </c>
      <c r="E86" s="2" t="s">
        <v>118</v>
      </c>
      <c r="F86" s="2"/>
      <c r="G86" s="2"/>
      <c r="H86" s="2"/>
      <c r="I86" s="2"/>
      <c r="J86" s="2"/>
      <c r="K86" s="12"/>
      <c r="L86" s="12"/>
      <c r="M86" s="12"/>
      <c r="N86" s="12"/>
      <c r="O86" s="12">
        <v>0.5479166666666667</v>
      </c>
      <c r="P86" s="12">
        <v>0.5569444444444445</v>
      </c>
      <c r="Q86" s="12"/>
      <c r="R86" s="12"/>
      <c r="S86" s="12"/>
      <c r="T86" s="12">
        <v>0.5805555555555556</v>
      </c>
    </row>
    <row r="87" spans="1:20" ht="12.75">
      <c r="A87" s="2" t="s">
        <v>316</v>
      </c>
      <c r="B87" s="12">
        <v>0.548611111111111</v>
      </c>
      <c r="C87" s="14">
        <v>2016</v>
      </c>
      <c r="D87" s="12">
        <f>B87/3.81</f>
        <v>0.14399241761446485</v>
      </c>
      <c r="E87" s="2" t="s">
        <v>153</v>
      </c>
      <c r="F87" s="2"/>
      <c r="G87" s="2"/>
      <c r="H87" s="2"/>
      <c r="I87" s="2"/>
      <c r="J87" s="2"/>
      <c r="K87" s="12"/>
      <c r="L87" s="12"/>
      <c r="M87" s="12"/>
      <c r="N87" s="12"/>
      <c r="O87" s="12"/>
      <c r="P87" s="12"/>
      <c r="Q87" s="12"/>
      <c r="R87" s="12">
        <v>0.548611111111111</v>
      </c>
      <c r="S87" s="12"/>
      <c r="T87" s="12"/>
    </row>
    <row r="88" spans="1:20" ht="12.75">
      <c r="A88" s="2" t="s">
        <v>271</v>
      </c>
      <c r="B88" s="12">
        <v>0.5506944444444445</v>
      </c>
      <c r="C88" s="14">
        <v>2006</v>
      </c>
      <c r="D88" s="12">
        <f t="shared" si="2"/>
        <v>0.14453922426363372</v>
      </c>
      <c r="E88" s="2" t="s">
        <v>27</v>
      </c>
      <c r="F88" s="2"/>
      <c r="G88" s="2"/>
      <c r="H88" s="2"/>
      <c r="I88" s="2"/>
      <c r="J88" s="2"/>
      <c r="K88" s="12"/>
      <c r="L88" s="12"/>
      <c r="M88" s="12"/>
      <c r="N88" s="12"/>
      <c r="O88" s="12"/>
      <c r="P88" s="2"/>
      <c r="Q88" s="2"/>
      <c r="R88" s="12"/>
      <c r="S88" s="12"/>
      <c r="T88" s="12"/>
    </row>
    <row r="89" spans="1:20" ht="12.75">
      <c r="A89" s="2" t="s">
        <v>241</v>
      </c>
      <c r="B89" s="12">
        <v>0.5513888888888888</v>
      </c>
      <c r="C89" s="14">
        <v>2012</v>
      </c>
      <c r="D89" s="12">
        <f t="shared" si="2"/>
        <v>0.14472149314668997</v>
      </c>
      <c r="E89" s="49" t="s">
        <v>94</v>
      </c>
      <c r="F89" s="2"/>
      <c r="G89" s="12">
        <v>0.5527777777777778</v>
      </c>
      <c r="H89" s="44">
        <f>+G89-B89</f>
        <v>0.001388888888888995</v>
      </c>
      <c r="I89" s="2">
        <v>2011</v>
      </c>
      <c r="J89" s="2"/>
      <c r="K89" s="12"/>
      <c r="L89" s="12">
        <v>0.5645833333333333</v>
      </c>
      <c r="M89" s="12">
        <v>0.5527777777777778</v>
      </c>
      <c r="N89" s="12">
        <v>0.5513888888888888</v>
      </c>
      <c r="O89" s="12">
        <v>0.5791666666666667</v>
      </c>
      <c r="P89" s="2"/>
      <c r="Q89" s="12">
        <v>0.6069444444444444</v>
      </c>
      <c r="R89" s="2"/>
      <c r="S89" s="2"/>
      <c r="T89" s="12"/>
    </row>
    <row r="90" spans="1:20" ht="12.75">
      <c r="A90" s="2" t="s">
        <v>430</v>
      </c>
      <c r="B90" s="12">
        <v>0.5520833333333334</v>
      </c>
      <c r="C90" s="14">
        <v>2004</v>
      </c>
      <c r="D90" s="12">
        <f t="shared" si="2"/>
        <v>0.14490376202974628</v>
      </c>
      <c r="E90" s="2" t="s">
        <v>28</v>
      </c>
      <c r="F90" s="2"/>
      <c r="G90" s="2"/>
      <c r="H90" s="2"/>
      <c r="I90" s="2"/>
      <c r="J90" s="2"/>
      <c r="K90" s="12"/>
      <c r="L90" s="12"/>
      <c r="M90" s="12"/>
      <c r="N90" s="12"/>
      <c r="O90" s="12"/>
      <c r="P90" s="2"/>
      <c r="Q90" s="2"/>
      <c r="R90" s="12"/>
      <c r="S90" s="12"/>
      <c r="T90" s="12"/>
    </row>
    <row r="91" spans="1:20" ht="12.75">
      <c r="A91" s="2" t="s">
        <v>431</v>
      </c>
      <c r="B91" s="31">
        <v>0.5527777777777778</v>
      </c>
      <c r="C91" s="20">
        <v>2010</v>
      </c>
      <c r="D91" s="12">
        <f t="shared" si="2"/>
        <v>0.14508603091280256</v>
      </c>
      <c r="E91" s="34" t="s">
        <v>84</v>
      </c>
      <c r="F91" s="2"/>
      <c r="G91" s="12">
        <v>0.5534722222222223</v>
      </c>
      <c r="H91" s="44">
        <f>+G91-B91</f>
        <v>0.000694444444444442</v>
      </c>
      <c r="I91" s="14">
        <v>2005</v>
      </c>
      <c r="J91" s="2"/>
      <c r="K91" s="12">
        <v>0.5576388888888889</v>
      </c>
      <c r="L91" s="12">
        <v>0.5527777777777778</v>
      </c>
      <c r="M91" s="12">
        <v>0.5618055555555556</v>
      </c>
      <c r="N91" s="12"/>
      <c r="O91" s="12"/>
      <c r="P91" s="2"/>
      <c r="Q91" s="2"/>
      <c r="R91" s="12"/>
      <c r="S91" s="12"/>
      <c r="T91" s="12"/>
    </row>
    <row r="92" spans="1:20" ht="12.75">
      <c r="A92" s="2" t="s">
        <v>221</v>
      </c>
      <c r="B92" s="31">
        <v>0.5534722222222223</v>
      </c>
      <c r="C92" s="20">
        <v>2010</v>
      </c>
      <c r="D92" s="12">
        <f t="shared" si="2"/>
        <v>0.14526829979585887</v>
      </c>
      <c r="E92" s="34" t="s">
        <v>87</v>
      </c>
      <c r="F92" s="2"/>
      <c r="G92" s="12"/>
      <c r="H92" s="44"/>
      <c r="I92" s="14"/>
      <c r="J92" s="2"/>
      <c r="K92" s="12"/>
      <c r="L92" s="12">
        <v>0.5534722222222223</v>
      </c>
      <c r="M92" s="12"/>
      <c r="N92" s="12"/>
      <c r="O92" s="12"/>
      <c r="P92" s="2"/>
      <c r="Q92" s="2"/>
      <c r="R92" s="12"/>
      <c r="S92" s="12"/>
      <c r="T92" s="12"/>
    </row>
    <row r="93" spans="1:20" ht="12.75">
      <c r="A93" s="2" t="s">
        <v>432</v>
      </c>
      <c r="B93" s="12">
        <v>0.5534722222222223</v>
      </c>
      <c r="C93" s="14">
        <v>1992</v>
      </c>
      <c r="D93" s="12">
        <f t="shared" si="2"/>
        <v>0.14526829979585887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12">
        <v>0.6951388888888889</v>
      </c>
      <c r="Q93" s="12"/>
      <c r="R93" s="12"/>
      <c r="S93" s="12"/>
      <c r="T93" s="12"/>
    </row>
    <row r="94" spans="1:20" ht="12.75">
      <c r="A94" s="2" t="s">
        <v>234</v>
      </c>
      <c r="B94" s="12">
        <v>0.5499999999999999</v>
      </c>
      <c r="C94" s="14">
        <v>2018</v>
      </c>
      <c r="D94" s="12">
        <f>B94/3.81</f>
        <v>0.1443569553805774</v>
      </c>
      <c r="E94" s="49" t="s">
        <v>160</v>
      </c>
      <c r="F94" s="2"/>
      <c r="G94" s="12">
        <v>0.5541666666666667</v>
      </c>
      <c r="H94" s="44">
        <f>+G94-B94</f>
        <v>0.004166666666666763</v>
      </c>
      <c r="I94" s="2">
        <v>2017</v>
      </c>
      <c r="J94" s="2"/>
      <c r="K94" s="12"/>
      <c r="L94" s="12"/>
      <c r="M94" s="12"/>
      <c r="N94" s="12"/>
      <c r="O94" s="12"/>
      <c r="P94" s="2"/>
      <c r="Q94" s="12">
        <v>0.5604166666666667</v>
      </c>
      <c r="R94" s="12"/>
      <c r="S94" s="12">
        <v>0.5541666666666667</v>
      </c>
      <c r="T94" s="12">
        <v>0.5499999999999999</v>
      </c>
    </row>
    <row r="95" spans="1:20" ht="12.75">
      <c r="A95" s="2" t="s">
        <v>433</v>
      </c>
      <c r="B95" s="31">
        <v>0.5541666666666667</v>
      </c>
      <c r="C95" s="14">
        <v>2014</v>
      </c>
      <c r="D95" s="12">
        <f t="shared" si="2"/>
        <v>0.14545056867891515</v>
      </c>
      <c r="F95" s="2"/>
      <c r="G95" s="12">
        <v>0.5625</v>
      </c>
      <c r="H95" s="44">
        <f>+G95-B95</f>
        <v>0.008333333333333304</v>
      </c>
      <c r="I95" s="14">
        <v>2012</v>
      </c>
      <c r="J95" s="2"/>
      <c r="K95" s="2"/>
      <c r="L95" s="2"/>
      <c r="M95" s="2"/>
      <c r="N95" s="2"/>
      <c r="O95" s="2"/>
      <c r="P95" s="12">
        <v>0.5541666666666667</v>
      </c>
      <c r="Q95" s="12"/>
      <c r="R95" s="12"/>
      <c r="S95" s="12"/>
      <c r="T95" s="12"/>
    </row>
    <row r="96" spans="1:20" ht="12.75">
      <c r="A96" s="2" t="s">
        <v>231</v>
      </c>
      <c r="B96" s="31">
        <v>0.5541666666666667</v>
      </c>
      <c r="C96" s="20">
        <v>2011</v>
      </c>
      <c r="D96" s="12">
        <f t="shared" si="2"/>
        <v>0.14545056867891515</v>
      </c>
      <c r="E96" s="34" t="s">
        <v>125</v>
      </c>
      <c r="F96" s="2"/>
      <c r="G96" s="12"/>
      <c r="H96" s="44"/>
      <c r="I96" s="14"/>
      <c r="J96" s="2"/>
      <c r="K96" s="12"/>
      <c r="L96" s="12"/>
      <c r="M96" s="12">
        <v>0.5541666666666667</v>
      </c>
      <c r="N96" s="12"/>
      <c r="O96" s="12"/>
      <c r="P96" s="12">
        <v>0.61875</v>
      </c>
      <c r="Q96" s="12">
        <v>0.5541666666666667</v>
      </c>
      <c r="R96" s="12"/>
      <c r="S96" s="12"/>
      <c r="T96" s="12"/>
    </row>
    <row r="97" spans="1:20" ht="12.75">
      <c r="A97" s="2" t="s">
        <v>277</v>
      </c>
      <c r="B97" s="12">
        <v>0.5555555555555556</v>
      </c>
      <c r="C97" s="14">
        <v>2008</v>
      </c>
      <c r="D97" s="12">
        <f t="shared" si="2"/>
        <v>0.1458151064450277</v>
      </c>
      <c r="E97" s="34" t="s">
        <v>96</v>
      </c>
      <c r="F97" s="2"/>
      <c r="G97" s="2"/>
      <c r="H97" s="2"/>
      <c r="I97" s="2"/>
      <c r="J97" s="2"/>
      <c r="K97" s="12">
        <v>0.5569444444444445</v>
      </c>
      <c r="L97" s="12">
        <v>0.5569444444444445</v>
      </c>
      <c r="M97" s="12">
        <v>0.5659722222222222</v>
      </c>
      <c r="N97" s="12">
        <v>0.5777777777777778</v>
      </c>
      <c r="O97" s="12">
        <v>0.5965277777777778</v>
      </c>
      <c r="P97" s="12">
        <v>0.6180555555555556</v>
      </c>
      <c r="Q97" s="2"/>
      <c r="R97" s="12"/>
      <c r="S97" s="12"/>
      <c r="T97" s="12"/>
    </row>
    <row r="98" spans="1:20" ht="12.75">
      <c r="A98" s="2" t="s">
        <v>390</v>
      </c>
      <c r="B98" s="12">
        <v>0.5555555555555556</v>
      </c>
      <c r="D98" s="12">
        <f t="shared" si="2"/>
        <v>0.1458151064450277</v>
      </c>
      <c r="E98" s="2" t="s">
        <v>69</v>
      </c>
      <c r="F98" s="2"/>
      <c r="G98" s="2"/>
      <c r="H98" s="2"/>
      <c r="I98" s="2"/>
      <c r="J98" s="2"/>
      <c r="K98" s="12"/>
      <c r="L98" s="12"/>
      <c r="M98" s="12"/>
      <c r="N98" s="12"/>
      <c r="O98" s="12"/>
      <c r="P98" s="2"/>
      <c r="Q98" s="2"/>
      <c r="R98" s="12"/>
      <c r="S98" s="12"/>
      <c r="T98" s="12"/>
    </row>
    <row r="99" spans="1:20" ht="12.75">
      <c r="A99" s="2" t="s">
        <v>434</v>
      </c>
      <c r="B99" s="12">
        <v>0.55625</v>
      </c>
      <c r="C99" s="14">
        <v>2017</v>
      </c>
      <c r="D99" s="12">
        <f>B99/3.81</f>
        <v>0.145997375328084</v>
      </c>
      <c r="F99" s="2"/>
      <c r="G99" s="12">
        <v>0.6319444444444444</v>
      </c>
      <c r="H99" s="44">
        <f>+G99-B99</f>
        <v>0.0756944444444444</v>
      </c>
      <c r="I99" s="2">
        <v>2017</v>
      </c>
      <c r="J99" s="2"/>
      <c r="K99" s="2"/>
      <c r="L99" s="2"/>
      <c r="M99" s="2"/>
      <c r="N99" s="2"/>
      <c r="O99" s="2"/>
      <c r="P99" s="2"/>
      <c r="Q99" s="2"/>
      <c r="R99" s="12"/>
      <c r="S99" s="12">
        <v>0.55625</v>
      </c>
      <c r="T99" s="12"/>
    </row>
    <row r="100" spans="1:20" ht="12.75">
      <c r="A100" s="2" t="s">
        <v>435</v>
      </c>
      <c r="B100" s="12">
        <v>0.5576388888888889</v>
      </c>
      <c r="C100" s="14">
        <v>2007</v>
      </c>
      <c r="D100" s="12">
        <f t="shared" si="2"/>
        <v>0.14636191309419655</v>
      </c>
      <c r="E100" s="2" t="s">
        <v>44</v>
      </c>
      <c r="F100" s="2"/>
      <c r="G100" s="2"/>
      <c r="H100" s="2"/>
      <c r="I100" s="2"/>
      <c r="J100" s="2"/>
      <c r="K100" s="12">
        <v>0.5854166666666667</v>
      </c>
      <c r="L100" s="12">
        <v>0.66875</v>
      </c>
      <c r="M100" s="12"/>
      <c r="N100" s="12"/>
      <c r="O100" s="12"/>
      <c r="P100" s="2"/>
      <c r="Q100" s="12">
        <v>0.5909722222222222</v>
      </c>
      <c r="R100" s="12"/>
      <c r="S100" s="12"/>
      <c r="T100" s="12"/>
    </row>
    <row r="101" spans="1:20" ht="12.75">
      <c r="A101" s="2" t="s">
        <v>394</v>
      </c>
      <c r="B101" s="12">
        <v>0.5576388888888889</v>
      </c>
      <c r="C101" s="14">
        <v>2013</v>
      </c>
      <c r="D101" s="12">
        <f t="shared" si="2"/>
        <v>0.14636191309419655</v>
      </c>
      <c r="E101" s="2" t="s">
        <v>122</v>
      </c>
      <c r="F101" s="2"/>
      <c r="G101" s="12">
        <v>0.5756944444444444</v>
      </c>
      <c r="H101" s="44">
        <f>+G101-B101</f>
        <v>0.01805555555555549</v>
      </c>
      <c r="I101" s="2">
        <v>2013</v>
      </c>
      <c r="J101" s="2"/>
      <c r="K101" s="2"/>
      <c r="L101" s="2"/>
      <c r="M101" s="2"/>
      <c r="N101" s="12"/>
      <c r="O101" s="12">
        <v>0.5576388888888889</v>
      </c>
      <c r="P101" s="2"/>
      <c r="Q101" s="2"/>
      <c r="R101" s="12"/>
      <c r="S101" s="12"/>
      <c r="T101" s="12"/>
    </row>
    <row r="102" spans="1:20" ht="12.75">
      <c r="A102" s="2" t="s">
        <v>401</v>
      </c>
      <c r="B102" s="12">
        <v>0.5576388888888889</v>
      </c>
      <c r="C102" s="14">
        <v>2013</v>
      </c>
      <c r="D102" s="12">
        <f t="shared" si="2"/>
        <v>0.14636191309419655</v>
      </c>
      <c r="E102" s="2" t="s">
        <v>136</v>
      </c>
      <c r="F102" s="2"/>
      <c r="G102" s="2"/>
      <c r="H102" s="2"/>
      <c r="I102" s="2"/>
      <c r="J102" s="2"/>
      <c r="K102" s="2"/>
      <c r="L102" s="2"/>
      <c r="M102" s="2"/>
      <c r="N102" s="2"/>
      <c r="O102" s="12">
        <v>0.5576388888888889</v>
      </c>
      <c r="P102" s="12">
        <v>0.6006944444444444</v>
      </c>
      <c r="Q102" s="12"/>
      <c r="R102" s="12"/>
      <c r="S102" s="12"/>
      <c r="T102" s="12"/>
    </row>
    <row r="103" spans="1:20" ht="12.75">
      <c r="A103" s="2" t="s">
        <v>352</v>
      </c>
      <c r="B103" s="12">
        <v>0.5576388888888889</v>
      </c>
      <c r="C103" s="14">
        <v>2007</v>
      </c>
      <c r="D103" s="12">
        <f t="shared" si="2"/>
        <v>0.14636191309419655</v>
      </c>
      <c r="E103" s="2" t="s">
        <v>46</v>
      </c>
      <c r="F103" s="2"/>
      <c r="G103" s="2"/>
      <c r="H103" s="2"/>
      <c r="I103" s="2"/>
      <c r="J103" s="2"/>
      <c r="K103" s="12"/>
      <c r="L103" s="12" t="s">
        <v>92</v>
      </c>
      <c r="M103" s="12"/>
      <c r="N103" s="12"/>
      <c r="O103" s="12"/>
      <c r="P103" s="2"/>
      <c r="Q103" s="2"/>
      <c r="R103" s="12"/>
      <c r="S103" s="12"/>
      <c r="T103" s="12"/>
    </row>
    <row r="104" spans="1:20" ht="12.75">
      <c r="A104" s="2" t="s">
        <v>312</v>
      </c>
      <c r="B104" s="12">
        <v>0.5590277777777778</v>
      </c>
      <c r="C104" s="14">
        <v>2018</v>
      </c>
      <c r="D104" s="12">
        <f t="shared" si="2"/>
        <v>0.14672645086030914</v>
      </c>
      <c r="F104" s="2"/>
      <c r="G104" s="2"/>
      <c r="H104" s="2"/>
      <c r="I104" s="2"/>
      <c r="J104" s="2"/>
      <c r="K104" s="12"/>
      <c r="L104" s="12"/>
      <c r="M104" s="12"/>
      <c r="N104" s="12"/>
      <c r="O104" s="12"/>
      <c r="P104" s="2"/>
      <c r="Q104" s="2"/>
      <c r="R104" s="12"/>
      <c r="S104" s="12"/>
      <c r="T104" s="12">
        <v>0.5590277777777778</v>
      </c>
    </row>
    <row r="105" spans="1:20" ht="12.75">
      <c r="A105" s="2" t="s">
        <v>236</v>
      </c>
      <c r="B105" s="12">
        <v>0.5590277777777778</v>
      </c>
      <c r="C105" s="14">
        <v>2017</v>
      </c>
      <c r="D105" s="12">
        <f>B105/3.81</f>
        <v>0.14672645086030914</v>
      </c>
      <c r="E105" s="2" t="s">
        <v>107</v>
      </c>
      <c r="F105" s="2"/>
      <c r="G105" s="12">
        <v>0.5708333333333333</v>
      </c>
      <c r="H105" s="44">
        <f>+G105-B105</f>
        <v>0.011805555555555514</v>
      </c>
      <c r="I105" s="14">
        <v>2011</v>
      </c>
      <c r="J105" s="2"/>
      <c r="K105" s="12"/>
      <c r="L105" s="12">
        <v>0.5736111111111112</v>
      </c>
      <c r="M105" s="12">
        <v>0.5708333333333333</v>
      </c>
      <c r="N105" s="12"/>
      <c r="O105" s="12"/>
      <c r="P105" s="12">
        <v>0.575</v>
      </c>
      <c r="Q105" s="12"/>
      <c r="R105" s="12"/>
      <c r="S105" s="12">
        <v>0.5590277777777778</v>
      </c>
      <c r="T105" s="12">
        <v>0.5770833333333333</v>
      </c>
    </row>
    <row r="106" spans="1:20" ht="12.75">
      <c r="A106" s="2" t="s">
        <v>292</v>
      </c>
      <c r="B106" s="12">
        <v>0.5597222222222222</v>
      </c>
      <c r="C106" s="14">
        <v>2017</v>
      </c>
      <c r="D106" s="12">
        <f>B106/3.81</f>
        <v>0.14690871974336542</v>
      </c>
      <c r="E106" s="2" t="s">
        <v>165</v>
      </c>
      <c r="F106" s="2"/>
      <c r="G106" s="12">
        <v>0.5701388888888889</v>
      </c>
      <c r="H106" s="44">
        <f>+G106-B106</f>
        <v>0.01041666666666663</v>
      </c>
      <c r="I106" s="14">
        <v>2016</v>
      </c>
      <c r="J106" s="2"/>
      <c r="K106" s="12"/>
      <c r="L106" s="12"/>
      <c r="M106" s="12"/>
      <c r="N106" s="12"/>
      <c r="O106" s="12"/>
      <c r="P106" s="12"/>
      <c r="Q106" s="12"/>
      <c r="R106" s="12">
        <v>0.5701388888888889</v>
      </c>
      <c r="S106" s="12">
        <v>0.5597222222222222</v>
      </c>
      <c r="T106" s="12"/>
    </row>
    <row r="107" spans="1:20" ht="12.75">
      <c r="A107" s="2" t="s">
        <v>272</v>
      </c>
      <c r="B107" s="12">
        <v>0.5597222222222222</v>
      </c>
      <c r="C107" s="14">
        <v>2010</v>
      </c>
      <c r="D107" s="12">
        <f t="shared" si="2"/>
        <v>0.14690871974336542</v>
      </c>
      <c r="F107" s="2"/>
      <c r="G107" s="2"/>
      <c r="H107" s="2"/>
      <c r="I107" s="2"/>
      <c r="J107" s="2"/>
      <c r="K107" s="2"/>
      <c r="L107" s="12">
        <v>0.5597222222222222</v>
      </c>
      <c r="M107" s="2"/>
      <c r="N107" s="2"/>
      <c r="O107" s="2"/>
      <c r="P107" s="2"/>
      <c r="Q107" s="2"/>
      <c r="R107" s="12">
        <v>0.6437499999999999</v>
      </c>
      <c r="S107" s="12">
        <v>0.6909722222222222</v>
      </c>
      <c r="T107" s="12"/>
    </row>
    <row r="108" spans="1:20" ht="12.75">
      <c r="A108" s="2" t="s">
        <v>436</v>
      </c>
      <c r="B108" s="12">
        <v>0.5597222222222222</v>
      </c>
      <c r="C108" s="14">
        <v>1999</v>
      </c>
      <c r="D108" s="12">
        <f t="shared" si="2"/>
        <v>0.14690871974336542</v>
      </c>
      <c r="E108" s="2" t="s">
        <v>39</v>
      </c>
      <c r="F108" s="2"/>
      <c r="G108" s="2"/>
      <c r="H108" s="2"/>
      <c r="I108" s="2"/>
      <c r="J108" s="2"/>
      <c r="K108" s="12"/>
      <c r="L108" s="12" t="s">
        <v>92</v>
      </c>
      <c r="M108" s="12"/>
      <c r="N108" s="12"/>
      <c r="O108" s="12"/>
      <c r="P108" s="2"/>
      <c r="Q108" s="2"/>
      <c r="R108" s="12"/>
      <c r="S108" s="12"/>
      <c r="T108" s="12"/>
    </row>
    <row r="109" spans="1:20" ht="12.75">
      <c r="A109" s="2" t="s">
        <v>287</v>
      </c>
      <c r="B109" s="12">
        <v>0.5597222222222222</v>
      </c>
      <c r="C109" s="14">
        <v>2015</v>
      </c>
      <c r="D109" s="12">
        <f t="shared" si="2"/>
        <v>0.14690871974336542</v>
      </c>
      <c r="E109" s="78">
        <v>700</v>
      </c>
      <c r="F109" s="2"/>
      <c r="G109" s="31">
        <v>0.5631944444444444</v>
      </c>
      <c r="H109" s="44">
        <f>+G109-B109</f>
        <v>0.00347222222222221</v>
      </c>
      <c r="I109" s="2">
        <v>2014</v>
      </c>
      <c r="J109" s="2"/>
      <c r="K109" s="2"/>
      <c r="L109" s="2"/>
      <c r="M109" s="2"/>
      <c r="N109" s="2"/>
      <c r="O109" s="2"/>
      <c r="P109" s="31">
        <v>0.5631944444444444</v>
      </c>
      <c r="Q109" s="12">
        <v>0.5597222222222222</v>
      </c>
      <c r="R109" s="12"/>
      <c r="S109" s="12"/>
      <c r="T109" s="12"/>
    </row>
    <row r="110" spans="1:20" ht="12.75">
      <c r="A110" s="2" t="s">
        <v>395</v>
      </c>
      <c r="B110" s="12">
        <v>0.5597222222222222</v>
      </c>
      <c r="C110" s="14">
        <v>2009</v>
      </c>
      <c r="D110" s="12">
        <f t="shared" si="2"/>
        <v>0.14690871974336542</v>
      </c>
      <c r="E110" s="2" t="s">
        <v>65</v>
      </c>
      <c r="F110" s="2"/>
      <c r="G110" s="2"/>
      <c r="H110" s="2"/>
      <c r="I110" s="2"/>
      <c r="J110" s="2"/>
      <c r="K110" s="12">
        <v>0.5597222222222222</v>
      </c>
      <c r="L110" s="12" t="s">
        <v>92</v>
      </c>
      <c r="M110" s="12"/>
      <c r="N110" s="12"/>
      <c r="O110" s="12"/>
      <c r="P110" s="2"/>
      <c r="Q110" s="12"/>
      <c r="R110" s="12"/>
      <c r="S110" s="12"/>
      <c r="T110" s="12"/>
    </row>
    <row r="111" spans="1:20" ht="12.75">
      <c r="A111" s="2" t="s">
        <v>332</v>
      </c>
      <c r="B111" s="12">
        <v>0.5618055555555556</v>
      </c>
      <c r="C111" s="14">
        <v>2017</v>
      </c>
      <c r="D111" s="12">
        <f>B111/3.81</f>
        <v>0.14745552639253426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2">
        <v>0.5618055555555556</v>
      </c>
      <c r="T111" s="12"/>
    </row>
    <row r="112" spans="1:20" ht="12.75">
      <c r="A112" s="2" t="s">
        <v>247</v>
      </c>
      <c r="B112" s="12">
        <v>0.5618055555555556</v>
      </c>
      <c r="C112" s="14">
        <v>2016</v>
      </c>
      <c r="D112" s="12">
        <f>B112/3.81</f>
        <v>0.14745552639253426</v>
      </c>
      <c r="E112" s="2" t="s">
        <v>150</v>
      </c>
      <c r="F112" s="2"/>
      <c r="G112" s="12">
        <v>0.5708333333333333</v>
      </c>
      <c r="H112" s="44">
        <f>+G112-B112</f>
        <v>0.009027777777777746</v>
      </c>
      <c r="I112" s="2">
        <v>2012</v>
      </c>
      <c r="J112" s="2"/>
      <c r="K112" s="2"/>
      <c r="L112" s="2"/>
      <c r="M112" s="2"/>
      <c r="N112" s="2"/>
      <c r="O112" s="2"/>
      <c r="P112" s="12">
        <v>0.5972222222222222</v>
      </c>
      <c r="Q112" s="12">
        <v>0.5791666666666667</v>
      </c>
      <c r="R112" s="12">
        <v>0.5618055555555556</v>
      </c>
      <c r="S112" s="12"/>
      <c r="T112" s="12">
        <v>0.6256944444444444</v>
      </c>
    </row>
    <row r="113" spans="1:20" ht="12.75">
      <c r="A113" s="2" t="s">
        <v>437</v>
      </c>
      <c r="B113" s="12">
        <v>0.5618055555555556</v>
      </c>
      <c r="D113" s="12">
        <f aca="true" t="shared" si="3" ref="D113:D165">B113/3.81</f>
        <v>0.14745552639253426</v>
      </c>
      <c r="F113" s="2"/>
      <c r="G113" s="2"/>
      <c r="H113" s="2"/>
      <c r="I113" s="2"/>
      <c r="J113" s="2"/>
      <c r="K113" s="12"/>
      <c r="L113" s="12"/>
      <c r="M113" s="12"/>
      <c r="N113" s="12"/>
      <c r="O113" s="12"/>
      <c r="P113" s="2"/>
      <c r="Q113" s="2"/>
      <c r="R113" s="12"/>
      <c r="S113" s="12"/>
      <c r="T113" s="12"/>
    </row>
    <row r="114" spans="1:20" ht="12.75">
      <c r="A114" s="2" t="s">
        <v>328</v>
      </c>
      <c r="B114" s="12">
        <v>0.5618055555555556</v>
      </c>
      <c r="C114" s="14">
        <v>2003</v>
      </c>
      <c r="D114" s="12">
        <f t="shared" si="3"/>
        <v>0.14745552639253426</v>
      </c>
      <c r="E114" s="2" t="s">
        <v>111</v>
      </c>
      <c r="F114" s="2"/>
      <c r="G114" s="2"/>
      <c r="H114" s="2"/>
      <c r="I114" s="2"/>
      <c r="J114" s="2"/>
      <c r="K114" s="12">
        <v>0.6270833333333333</v>
      </c>
      <c r="L114" s="12">
        <v>0.5680555555555555</v>
      </c>
      <c r="M114" s="12">
        <v>0.5777777777777778</v>
      </c>
      <c r="N114" s="12">
        <v>0.576388888888889</v>
      </c>
      <c r="O114" s="12">
        <v>0.5840277777777778</v>
      </c>
      <c r="P114" s="31">
        <v>0.5840277777777778</v>
      </c>
      <c r="Q114" s="31"/>
      <c r="R114" s="12"/>
      <c r="S114" s="12"/>
      <c r="T114" s="12"/>
    </row>
    <row r="115" spans="1:22" ht="12.75">
      <c r="A115" s="2" t="s">
        <v>438</v>
      </c>
      <c r="B115" s="12">
        <v>0.5625</v>
      </c>
      <c r="C115" s="14">
        <v>2018</v>
      </c>
      <c r="D115" s="12">
        <f>B115/3.81</f>
        <v>0.14763779527559054</v>
      </c>
      <c r="E115" s="34"/>
      <c r="F115" s="2"/>
      <c r="G115" s="12">
        <v>0.5805555555555556</v>
      </c>
      <c r="H115" s="44">
        <f>+G115-B115</f>
        <v>0.018055555555555602</v>
      </c>
      <c r="I115" s="2">
        <v>2017</v>
      </c>
      <c r="J115" s="2"/>
      <c r="K115" s="12"/>
      <c r="L115" s="12"/>
      <c r="M115" s="12"/>
      <c r="N115" s="12"/>
      <c r="O115" s="12"/>
      <c r="P115" s="12"/>
      <c r="Q115" s="12"/>
      <c r="R115" s="12">
        <v>0.5930555555555556</v>
      </c>
      <c r="S115" s="12">
        <v>0.5805555555555556</v>
      </c>
      <c r="T115" s="12">
        <v>0.5625</v>
      </c>
      <c r="U115" s="12"/>
      <c r="V115" s="12"/>
    </row>
    <row r="116" spans="1:20" ht="12.75">
      <c r="A116" s="2" t="s">
        <v>439</v>
      </c>
      <c r="B116" s="12">
        <v>0.5638888888888889</v>
      </c>
      <c r="D116" s="12">
        <f t="shared" si="3"/>
        <v>0.14800233304170313</v>
      </c>
      <c r="E116" s="2" t="s">
        <v>30</v>
      </c>
      <c r="F116" s="2"/>
      <c r="G116" s="2"/>
      <c r="H116" s="2"/>
      <c r="I116" s="2"/>
      <c r="J116" s="2"/>
      <c r="K116" s="12"/>
      <c r="L116" s="12"/>
      <c r="M116" s="12"/>
      <c r="N116" s="12"/>
      <c r="O116" s="12"/>
      <c r="P116" s="2"/>
      <c r="Q116" s="2"/>
      <c r="R116" s="12"/>
      <c r="S116" s="12"/>
      <c r="T116" s="12"/>
    </row>
    <row r="117" spans="1:20" ht="12.75">
      <c r="A117" s="2" t="s">
        <v>304</v>
      </c>
      <c r="B117" s="12">
        <v>0.5638888888888889</v>
      </c>
      <c r="C117" s="14">
        <v>2013</v>
      </c>
      <c r="D117" s="12">
        <f t="shared" si="3"/>
        <v>0.14800233304170313</v>
      </c>
      <c r="E117" s="2" t="s">
        <v>0</v>
      </c>
      <c r="F117" s="2"/>
      <c r="G117" s="12">
        <v>0.5673611111111111</v>
      </c>
      <c r="H117" s="44">
        <f>+G117-B117</f>
        <v>0.00347222222222221</v>
      </c>
      <c r="I117" s="14">
        <v>2012</v>
      </c>
      <c r="J117" s="2"/>
      <c r="K117" s="12">
        <v>0.5833333333333334</v>
      </c>
      <c r="L117" s="12"/>
      <c r="M117" s="12">
        <v>0.6256944444444444</v>
      </c>
      <c r="N117" s="12">
        <v>0.5673611111111111</v>
      </c>
      <c r="O117" s="12">
        <v>0.5638888888888889</v>
      </c>
      <c r="P117" s="31">
        <v>0.5715277777777777</v>
      </c>
      <c r="Q117" s="12">
        <v>0.6055555555555555</v>
      </c>
      <c r="R117" s="12">
        <v>0.5875</v>
      </c>
      <c r="S117" s="12">
        <v>0.5965277777777778</v>
      </c>
      <c r="T117" s="12">
        <v>0.5979166666666667</v>
      </c>
    </row>
    <row r="118" spans="1:20" ht="12.75">
      <c r="A118" s="49" t="s">
        <v>532</v>
      </c>
      <c r="B118" s="12">
        <v>0.5666666666666667</v>
      </c>
      <c r="C118" s="14">
        <v>2014</v>
      </c>
      <c r="D118" s="12">
        <f t="shared" si="3"/>
        <v>0.14873140857392825</v>
      </c>
      <c r="F118" s="2"/>
      <c r="G118" s="12"/>
      <c r="H118" s="44"/>
      <c r="I118" s="14"/>
      <c r="J118" s="2"/>
      <c r="K118" s="12"/>
      <c r="L118" s="12"/>
      <c r="M118" s="12"/>
      <c r="N118" s="12"/>
      <c r="O118" s="12"/>
      <c r="P118" s="12">
        <v>0.5666666666666667</v>
      </c>
      <c r="Q118" s="12"/>
      <c r="R118" s="12"/>
      <c r="S118" s="12"/>
      <c r="T118" s="12"/>
    </row>
    <row r="119" spans="1:20" ht="12.75">
      <c r="A119" s="2" t="s">
        <v>256</v>
      </c>
      <c r="B119" s="12">
        <v>0.5666666666666667</v>
      </c>
      <c r="C119" s="14">
        <v>2009</v>
      </c>
      <c r="D119" s="12">
        <f t="shared" si="3"/>
        <v>0.14873140857392825</v>
      </c>
      <c r="E119" s="2" t="s">
        <v>31</v>
      </c>
      <c r="F119" s="2"/>
      <c r="G119" s="2"/>
      <c r="H119" s="2"/>
      <c r="I119" s="2"/>
      <c r="J119" s="2"/>
      <c r="K119" s="12">
        <v>0.5666666666666667</v>
      </c>
      <c r="L119" s="12">
        <v>0.5979166666666667</v>
      </c>
      <c r="M119" s="12">
        <v>0.6041666666666666</v>
      </c>
      <c r="N119" s="12">
        <v>0.6034722222222222</v>
      </c>
      <c r="O119" s="12"/>
      <c r="P119" s="2"/>
      <c r="Q119" s="2"/>
      <c r="R119" s="12"/>
      <c r="S119" s="12"/>
      <c r="T119" s="12"/>
    </row>
    <row r="120" spans="1:20" ht="12.75">
      <c r="A120" s="2" t="s">
        <v>440</v>
      </c>
      <c r="B120" s="12">
        <v>0.5673611111111111</v>
      </c>
      <c r="C120" s="14">
        <v>1986</v>
      </c>
      <c r="D120" s="12">
        <f t="shared" si="3"/>
        <v>0.14891367745698453</v>
      </c>
      <c r="F120" s="2"/>
      <c r="G120" s="2"/>
      <c r="H120" s="2"/>
      <c r="I120" s="2"/>
      <c r="J120" s="2"/>
      <c r="K120" s="12"/>
      <c r="L120" s="12"/>
      <c r="M120" s="12"/>
      <c r="N120" s="12"/>
      <c r="O120" s="12"/>
      <c r="P120" s="2"/>
      <c r="Q120" s="2"/>
      <c r="R120" s="12"/>
      <c r="S120" s="12"/>
      <c r="T120" s="12"/>
    </row>
    <row r="121" spans="1:20" ht="12.75">
      <c r="A121" s="2" t="s">
        <v>250</v>
      </c>
      <c r="B121" s="12">
        <v>0.5694444444444444</v>
      </c>
      <c r="C121" s="14">
        <v>2017</v>
      </c>
      <c r="D121" s="12">
        <f>B121/3.81</f>
        <v>0.1494604841061534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2"/>
      <c r="S121" s="12">
        <v>0.5694444444444444</v>
      </c>
      <c r="T121" s="12"/>
    </row>
    <row r="122" spans="1:20" ht="12.75">
      <c r="A122" s="2" t="s">
        <v>242</v>
      </c>
      <c r="B122" s="12">
        <v>0.5701388888888889</v>
      </c>
      <c r="C122" s="14">
        <v>2018</v>
      </c>
      <c r="D122" s="12">
        <f>B122/3.81</f>
        <v>0.14964275298920968</v>
      </c>
      <c r="E122" s="2" t="s">
        <v>172</v>
      </c>
      <c r="F122" s="2"/>
      <c r="G122" s="12">
        <v>0.59375</v>
      </c>
      <c r="H122" s="44">
        <f>+G122-B122</f>
        <v>0.023611111111111138</v>
      </c>
      <c r="I122" s="2">
        <v>2017</v>
      </c>
      <c r="J122" s="2"/>
      <c r="K122" s="2"/>
      <c r="L122" s="2"/>
      <c r="M122" s="2"/>
      <c r="N122" s="2"/>
      <c r="O122" s="2"/>
      <c r="P122" s="2"/>
      <c r="Q122" s="2"/>
      <c r="R122" s="2"/>
      <c r="S122" s="12">
        <v>0.59375</v>
      </c>
      <c r="T122" s="12">
        <v>0.5701388888888889</v>
      </c>
    </row>
    <row r="123" spans="1:20" ht="12.75">
      <c r="A123" s="2" t="s">
        <v>245</v>
      </c>
      <c r="B123" s="12">
        <v>0.5715277777777777</v>
      </c>
      <c r="C123" s="14">
        <v>2017</v>
      </c>
      <c r="D123" s="12">
        <f>B123/3.81</f>
        <v>0.15000729075532224</v>
      </c>
      <c r="E123" s="2" t="s">
        <v>168</v>
      </c>
      <c r="F123" s="2"/>
      <c r="G123" s="12">
        <v>0.6048611111111112</v>
      </c>
      <c r="H123" s="44">
        <f>+G123-B123</f>
        <v>0.03333333333333344</v>
      </c>
      <c r="I123" s="14">
        <v>2016</v>
      </c>
      <c r="J123" s="12"/>
      <c r="K123" s="2"/>
      <c r="L123" s="2"/>
      <c r="M123" s="2"/>
      <c r="N123" s="2"/>
      <c r="O123" s="2"/>
      <c r="P123" s="2"/>
      <c r="Q123" s="2"/>
      <c r="R123" s="12">
        <v>0.6048611111111112</v>
      </c>
      <c r="S123" s="12">
        <v>0.5715277777777777</v>
      </c>
      <c r="T123" s="12"/>
    </row>
    <row r="124" spans="1:22" ht="12.75">
      <c r="A124" s="2" t="s">
        <v>313</v>
      </c>
      <c r="B124" s="12">
        <v>0.5715277777777777</v>
      </c>
      <c r="C124" s="14">
        <v>2015</v>
      </c>
      <c r="D124" s="12">
        <f>B124/3.81</f>
        <v>0.15000729075532224</v>
      </c>
      <c r="E124" s="2" t="s">
        <v>139</v>
      </c>
      <c r="F124" s="2"/>
      <c r="G124" s="12">
        <v>0.579861111111111</v>
      </c>
      <c r="H124" s="44">
        <f>+G124-B124</f>
        <v>0.008333333333333304</v>
      </c>
      <c r="I124" s="2">
        <v>2015</v>
      </c>
      <c r="J124" s="2"/>
      <c r="K124" s="2"/>
      <c r="L124" s="2"/>
      <c r="M124" s="2"/>
      <c r="N124" s="2"/>
      <c r="O124" s="2"/>
      <c r="P124" s="12">
        <v>0.5805555555555556</v>
      </c>
      <c r="Q124" s="12">
        <v>0.579861111111111</v>
      </c>
      <c r="R124" s="12">
        <v>0.5715277777777777</v>
      </c>
      <c r="S124" s="12">
        <v>0.5715277777777777</v>
      </c>
      <c r="T124" s="12"/>
      <c r="U124" s="12"/>
      <c r="V124" s="12"/>
    </row>
    <row r="125" spans="1:20" ht="12.75">
      <c r="A125" s="2" t="s">
        <v>238</v>
      </c>
      <c r="B125" s="12">
        <v>0.5715277777777777</v>
      </c>
      <c r="C125" s="14">
        <v>2012</v>
      </c>
      <c r="D125" s="12">
        <f t="shared" si="3"/>
        <v>0.15000729075532224</v>
      </c>
      <c r="E125" s="2" t="s">
        <v>105</v>
      </c>
      <c r="F125" s="2"/>
      <c r="G125" s="12">
        <v>0.5729166666666666</v>
      </c>
      <c r="H125" s="44">
        <f>+G125-B125</f>
        <v>0.001388888888888884</v>
      </c>
      <c r="I125" s="14">
        <v>2011</v>
      </c>
      <c r="J125" s="2"/>
      <c r="K125" s="12"/>
      <c r="L125" s="12"/>
      <c r="M125" s="12">
        <v>0.5729166666666666</v>
      </c>
      <c r="N125" s="12">
        <v>0.5715277777777777</v>
      </c>
      <c r="O125" s="12">
        <v>0.5791666666666667</v>
      </c>
      <c r="P125" s="2"/>
      <c r="Q125" s="2"/>
      <c r="R125" s="12"/>
      <c r="S125" s="12"/>
      <c r="T125" s="12"/>
    </row>
    <row r="126" spans="1:20" ht="12.75">
      <c r="A126" s="2" t="s">
        <v>441</v>
      </c>
      <c r="B126" s="12">
        <v>0.5715277777777777</v>
      </c>
      <c r="D126" s="12">
        <f t="shared" si="3"/>
        <v>0.15000729075532224</v>
      </c>
      <c r="E126" s="49" t="s">
        <v>103</v>
      </c>
      <c r="F126" s="2"/>
      <c r="G126" s="2"/>
      <c r="H126" s="2"/>
      <c r="I126" s="2"/>
      <c r="J126" s="2"/>
      <c r="K126" s="12">
        <v>0.5965277777777778</v>
      </c>
      <c r="L126" s="12">
        <v>0.5979166666666667</v>
      </c>
      <c r="M126" s="12">
        <v>0.5923611111111111</v>
      </c>
      <c r="N126" s="12"/>
      <c r="O126" s="12"/>
      <c r="P126" s="2"/>
      <c r="Q126" s="2"/>
      <c r="R126" s="12"/>
      <c r="S126" s="12"/>
      <c r="T126" s="12"/>
    </row>
    <row r="127" spans="1:20" ht="12.75">
      <c r="A127" s="2" t="s">
        <v>331</v>
      </c>
      <c r="B127" s="31">
        <v>0.5722222222222222</v>
      </c>
      <c r="C127" s="14">
        <v>2014</v>
      </c>
      <c r="D127" s="12">
        <f t="shared" si="3"/>
        <v>0.15018955963837852</v>
      </c>
      <c r="E127" s="49" t="s">
        <v>542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1">
        <v>0.5722222222222222</v>
      </c>
      <c r="Q127" s="12">
        <v>0.5152777777777778</v>
      </c>
      <c r="R127" s="12"/>
      <c r="S127" s="12"/>
      <c r="T127" s="12"/>
    </row>
    <row r="128" spans="1:20" ht="12.75">
      <c r="A128" s="2" t="s">
        <v>258</v>
      </c>
      <c r="B128" s="12">
        <v>0.5729166666666666</v>
      </c>
      <c r="C128" s="14">
        <v>2013</v>
      </c>
      <c r="D128" s="12">
        <f>B128/3.81</f>
        <v>0.1503718285214348</v>
      </c>
      <c r="E128" s="2" t="s">
        <v>164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2">
        <v>0.5944444444444444</v>
      </c>
      <c r="T128" s="12"/>
    </row>
    <row r="129" spans="1:20" ht="12.75">
      <c r="A129" s="2" t="s">
        <v>255</v>
      </c>
      <c r="B129" s="12">
        <v>0.5736111111111112</v>
      </c>
      <c r="C129" s="14">
        <v>2017</v>
      </c>
      <c r="D129" s="12">
        <f>B129/3.81</f>
        <v>0.15055409740449113</v>
      </c>
      <c r="E129" s="2" t="s">
        <v>151</v>
      </c>
      <c r="F129" s="2"/>
      <c r="G129" s="12">
        <v>0.5847222222222223</v>
      </c>
      <c r="H129" s="44">
        <f>+G129-B129</f>
        <v>0.011111111111111072</v>
      </c>
      <c r="I129" s="2">
        <v>2016</v>
      </c>
      <c r="J129" s="2"/>
      <c r="K129" s="2"/>
      <c r="L129" s="2"/>
      <c r="M129" s="2"/>
      <c r="N129" s="2"/>
      <c r="O129" s="2"/>
      <c r="P129" s="2"/>
      <c r="Q129" s="12">
        <v>0.6555555555555556</v>
      </c>
      <c r="R129" s="12">
        <v>0.5847222222222223</v>
      </c>
      <c r="S129" s="12">
        <v>0.5736111111111112</v>
      </c>
      <c r="T129" s="12"/>
    </row>
    <row r="130" spans="1:20" ht="12.75">
      <c r="A130" s="2" t="s">
        <v>190</v>
      </c>
      <c r="B130" s="12">
        <v>0.5736111111111112</v>
      </c>
      <c r="C130" s="14">
        <v>2015</v>
      </c>
      <c r="D130" s="12">
        <f>B130/3.81</f>
        <v>0.15055409740449113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2">
        <v>0.5736111111111112</v>
      </c>
      <c r="R130" s="2"/>
      <c r="S130" s="2"/>
      <c r="T130" s="12"/>
    </row>
    <row r="131" spans="1:21" ht="12.75">
      <c r="A131" s="2" t="s">
        <v>248</v>
      </c>
      <c r="B131" s="12">
        <v>0.576388888888889</v>
      </c>
      <c r="C131" s="14">
        <v>2013</v>
      </c>
      <c r="D131" s="12">
        <f t="shared" si="3"/>
        <v>0.15128317293671625</v>
      </c>
      <c r="F131" s="2"/>
      <c r="G131" s="2"/>
      <c r="H131" s="2"/>
      <c r="I131" s="2"/>
      <c r="J131" s="2"/>
      <c r="K131" s="2"/>
      <c r="L131" s="2"/>
      <c r="M131" s="2"/>
      <c r="N131" s="2"/>
      <c r="O131" s="12">
        <v>0.576388888888889</v>
      </c>
      <c r="P131" s="2"/>
      <c r="Q131" s="2"/>
      <c r="R131" s="12"/>
      <c r="S131" s="12"/>
      <c r="T131" s="12"/>
      <c r="U131" s="12"/>
    </row>
    <row r="132" spans="1:22" ht="12.75">
      <c r="A132" s="2" t="s">
        <v>442</v>
      </c>
      <c r="B132" s="12">
        <v>0.5784722222222222</v>
      </c>
      <c r="C132" s="14">
        <v>2009</v>
      </c>
      <c r="D132" s="12">
        <f t="shared" si="3"/>
        <v>0.1518299795858851</v>
      </c>
      <c r="F132" s="2"/>
      <c r="G132" s="2"/>
      <c r="H132" s="2"/>
      <c r="I132" s="2"/>
      <c r="J132" s="2"/>
      <c r="K132" s="12">
        <v>0.5784722222222222</v>
      </c>
      <c r="L132" s="12"/>
      <c r="M132" s="12"/>
      <c r="N132" s="12"/>
      <c r="O132" s="12"/>
      <c r="P132" s="2"/>
      <c r="Q132" s="2"/>
      <c r="R132" s="12"/>
      <c r="S132" s="12"/>
      <c r="T132" s="12"/>
      <c r="U132" s="12"/>
      <c r="V132" s="12"/>
    </row>
    <row r="133" spans="1:22" ht="12.75">
      <c r="A133" s="2" t="s">
        <v>293</v>
      </c>
      <c r="B133" s="12">
        <v>0.579861111111111</v>
      </c>
      <c r="C133" s="14">
        <v>2018</v>
      </c>
      <c r="D133" s="12">
        <f t="shared" si="3"/>
        <v>0.15219451735199765</v>
      </c>
      <c r="F133" s="2"/>
      <c r="G133" s="2"/>
      <c r="H133" s="2"/>
      <c r="I133" s="2"/>
      <c r="J133" s="2"/>
      <c r="K133" s="12"/>
      <c r="L133" s="12"/>
      <c r="M133" s="12"/>
      <c r="N133" s="12"/>
      <c r="O133" s="12"/>
      <c r="P133" s="2"/>
      <c r="Q133" s="2"/>
      <c r="R133" s="12"/>
      <c r="S133" s="12"/>
      <c r="T133" s="12">
        <v>0.579861111111111</v>
      </c>
      <c r="U133" s="12"/>
      <c r="V133" s="12"/>
    </row>
    <row r="134" spans="1:22" ht="12.75">
      <c r="A134" s="2" t="s">
        <v>259</v>
      </c>
      <c r="B134" s="12">
        <v>0.579861111111111</v>
      </c>
      <c r="C134" s="14">
        <v>2013</v>
      </c>
      <c r="D134" s="12">
        <f t="shared" si="3"/>
        <v>0.15219451735199765</v>
      </c>
      <c r="E134" s="34" t="s">
        <v>102</v>
      </c>
      <c r="F134" s="2"/>
      <c r="G134" s="12">
        <v>0.5826388888888888</v>
      </c>
      <c r="H134" s="44">
        <f>+G134-B134</f>
        <v>0.002777777777777768</v>
      </c>
      <c r="I134" s="2">
        <v>2012</v>
      </c>
      <c r="J134" s="2"/>
      <c r="K134" s="12">
        <v>0.6618055555555555</v>
      </c>
      <c r="L134" s="12">
        <v>0.6138888888888888</v>
      </c>
      <c r="M134" s="12">
        <v>0.6124999999999999</v>
      </c>
      <c r="N134" s="12">
        <v>0.5826388888888888</v>
      </c>
      <c r="O134" s="12">
        <v>0.579861111111111</v>
      </c>
      <c r="P134" s="12">
        <v>0.5888888888888889</v>
      </c>
      <c r="Q134" s="12"/>
      <c r="R134" s="12">
        <v>0.6145833333333334</v>
      </c>
      <c r="S134" s="12">
        <v>0.5958333333333333</v>
      </c>
      <c r="T134" s="12"/>
      <c r="U134" s="12"/>
      <c r="V134" s="12"/>
    </row>
    <row r="135" spans="1:22" ht="12.75">
      <c r="A135" s="2" t="s">
        <v>280</v>
      </c>
      <c r="B135" s="12">
        <v>0.5805555555555556</v>
      </c>
      <c r="C135" s="14">
        <v>2014</v>
      </c>
      <c r="D135" s="12">
        <f t="shared" si="3"/>
        <v>0.15237678623505396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2">
        <v>0.5805555555555556</v>
      </c>
      <c r="Q135" s="12"/>
      <c r="R135" s="12"/>
      <c r="S135" s="12"/>
      <c r="T135" s="12"/>
      <c r="U135" s="12"/>
      <c r="V135" s="12"/>
    </row>
    <row r="136" spans="1:20" ht="12.75">
      <c r="A136" s="2" t="s">
        <v>246</v>
      </c>
      <c r="B136" s="12">
        <v>0.5805555555555556</v>
      </c>
      <c r="C136" s="14">
        <v>2015</v>
      </c>
      <c r="D136" s="12">
        <f>B136/3.81</f>
        <v>0.15237678623505396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2">
        <v>0.5805555555555556</v>
      </c>
      <c r="R136" s="12"/>
      <c r="S136" s="12"/>
      <c r="T136" s="12"/>
    </row>
    <row r="137" spans="1:22" ht="12.75">
      <c r="A137" s="2" t="s">
        <v>443</v>
      </c>
      <c r="B137" s="12">
        <v>0.5805555555555556</v>
      </c>
      <c r="D137" s="12">
        <f t="shared" si="3"/>
        <v>0.15237678623505396</v>
      </c>
      <c r="E137" s="2" t="s">
        <v>56</v>
      </c>
      <c r="F137" s="2"/>
      <c r="G137" s="2"/>
      <c r="H137" s="2"/>
      <c r="I137" s="2"/>
      <c r="J137" s="2"/>
      <c r="K137" s="12"/>
      <c r="L137" s="12"/>
      <c r="M137" s="12"/>
      <c r="N137" s="12"/>
      <c r="O137" s="12"/>
      <c r="P137" s="2"/>
      <c r="Q137" s="12"/>
      <c r="R137" s="12"/>
      <c r="S137" s="12"/>
      <c r="T137" s="12"/>
      <c r="U137" s="12"/>
      <c r="V137" s="12"/>
    </row>
    <row r="138" spans="1:22" ht="12.75">
      <c r="A138" s="2" t="s">
        <v>336</v>
      </c>
      <c r="B138" s="12">
        <v>0.58125</v>
      </c>
      <c r="C138" s="14">
        <v>2006</v>
      </c>
      <c r="D138" s="12">
        <f t="shared" si="3"/>
        <v>0.15255905511811024</v>
      </c>
      <c r="E138" s="2" t="s">
        <v>32</v>
      </c>
      <c r="F138" s="2"/>
      <c r="G138" s="2"/>
      <c r="H138" s="2"/>
      <c r="I138" s="2"/>
      <c r="J138" s="2"/>
      <c r="K138" s="12">
        <v>0.5979166666666667</v>
      </c>
      <c r="L138" s="12"/>
      <c r="M138" s="12">
        <v>0.6159722222222223</v>
      </c>
      <c r="N138" s="12">
        <v>0.7131944444444445</v>
      </c>
      <c r="O138" s="12">
        <v>0.6409722222222222</v>
      </c>
      <c r="P138" s="12">
        <v>0.6708333333333334</v>
      </c>
      <c r="Q138" s="12"/>
      <c r="R138" s="12"/>
      <c r="S138" s="12"/>
      <c r="T138" s="12"/>
      <c r="U138" s="12"/>
      <c r="V138" s="12"/>
    </row>
    <row r="139" spans="1:22" ht="12.75">
      <c r="A139" s="2" t="s">
        <v>444</v>
      </c>
      <c r="B139" s="12">
        <v>0.5819444444444445</v>
      </c>
      <c r="C139" s="14">
        <v>2005</v>
      </c>
      <c r="D139" s="12">
        <f t="shared" si="3"/>
        <v>0.15274132400116652</v>
      </c>
      <c r="F139" s="2"/>
      <c r="G139" s="2"/>
      <c r="H139" s="2"/>
      <c r="I139" s="2"/>
      <c r="J139" s="2"/>
      <c r="K139" s="12"/>
      <c r="L139" s="12"/>
      <c r="M139" s="12"/>
      <c r="N139" s="12"/>
      <c r="O139" s="12"/>
      <c r="P139" s="2"/>
      <c r="Q139" s="12"/>
      <c r="R139" s="12"/>
      <c r="S139" s="12"/>
      <c r="T139" s="12"/>
      <c r="U139" s="12"/>
      <c r="V139" s="12"/>
    </row>
    <row r="140" spans="1:22" ht="12.75">
      <c r="A140" s="2" t="s">
        <v>445</v>
      </c>
      <c r="B140" s="12">
        <v>0.5826388888888888</v>
      </c>
      <c r="C140" s="14">
        <v>2018</v>
      </c>
      <c r="D140" s="12">
        <f t="shared" si="3"/>
        <v>0.15292359288422278</v>
      </c>
      <c r="F140" s="2"/>
      <c r="G140" s="2"/>
      <c r="H140" s="2"/>
      <c r="I140" s="2"/>
      <c r="J140" s="2"/>
      <c r="K140" s="12"/>
      <c r="L140" s="12"/>
      <c r="M140" s="12"/>
      <c r="N140" s="12"/>
      <c r="O140" s="12"/>
      <c r="P140" s="2"/>
      <c r="Q140" s="12"/>
      <c r="R140" s="12"/>
      <c r="S140" s="12"/>
      <c r="T140" s="12">
        <v>0.5826388888888888</v>
      </c>
      <c r="U140" s="12"/>
      <c r="V140" s="12"/>
    </row>
    <row r="141" spans="1:22" ht="12.75">
      <c r="A141" s="2" t="s">
        <v>308</v>
      </c>
      <c r="B141" s="12">
        <v>0.5826388888888888</v>
      </c>
      <c r="C141" s="14">
        <v>2012</v>
      </c>
      <c r="D141" s="12">
        <f t="shared" si="3"/>
        <v>0.15292359288422278</v>
      </c>
      <c r="E141" s="2" t="s">
        <v>88</v>
      </c>
      <c r="F141" s="2"/>
      <c r="G141" s="12">
        <v>0.5888888888888889</v>
      </c>
      <c r="H141" s="44">
        <f>+G141-B141</f>
        <v>0.006250000000000089</v>
      </c>
      <c r="I141" s="2">
        <v>2012</v>
      </c>
      <c r="J141" s="2"/>
      <c r="K141" s="12"/>
      <c r="L141" s="12">
        <v>0.5986111111111111</v>
      </c>
      <c r="M141" s="12">
        <v>0.5895833333333333</v>
      </c>
      <c r="N141" s="12">
        <v>0.5826388888888888</v>
      </c>
      <c r="O141" s="12">
        <v>0.6013888888888889</v>
      </c>
      <c r="P141" s="12">
        <v>0.5840277777777778</v>
      </c>
      <c r="Q141" s="12"/>
      <c r="R141" s="12">
        <v>0.6263888888888889</v>
      </c>
      <c r="S141" s="12"/>
      <c r="T141" s="12"/>
      <c r="U141" s="12"/>
      <c r="V141" s="12"/>
    </row>
    <row r="142" spans="1:22" ht="12.75">
      <c r="A142" s="2" t="s">
        <v>309</v>
      </c>
      <c r="B142" s="12">
        <v>0.5833333333333334</v>
      </c>
      <c r="C142" s="14">
        <v>2016</v>
      </c>
      <c r="D142" s="12">
        <f t="shared" si="3"/>
        <v>0.1531058617672791</v>
      </c>
      <c r="E142" s="2" t="s">
        <v>167</v>
      </c>
      <c r="F142" s="2"/>
      <c r="G142" s="12"/>
      <c r="H142" s="44"/>
      <c r="I142" s="2"/>
      <c r="J142" s="2"/>
      <c r="K142" s="12"/>
      <c r="L142" s="12"/>
      <c r="M142" s="12"/>
      <c r="N142" s="12"/>
      <c r="O142" s="12"/>
      <c r="P142" s="12"/>
      <c r="Q142" s="12"/>
      <c r="R142" s="12">
        <v>0.5833333333333334</v>
      </c>
      <c r="S142" s="12">
        <v>0.611111111111111</v>
      </c>
      <c r="T142" s="12">
        <v>0.6062500000000001</v>
      </c>
      <c r="U142" s="12"/>
      <c r="V142" s="12"/>
    </row>
    <row r="143" spans="1:22" ht="12.75">
      <c r="A143" s="2" t="s">
        <v>251</v>
      </c>
      <c r="B143" s="12">
        <v>0.5833333333333334</v>
      </c>
      <c r="C143" s="14">
        <v>2014</v>
      </c>
      <c r="D143" s="12">
        <f t="shared" si="3"/>
        <v>0.1531058617672791</v>
      </c>
      <c r="E143" s="2" t="s">
        <v>135</v>
      </c>
      <c r="F143" s="2"/>
      <c r="G143" s="12">
        <v>0.5916666666666667</v>
      </c>
      <c r="H143" s="44">
        <f>+G143-B143</f>
        <v>0.008333333333333304</v>
      </c>
      <c r="I143" s="2">
        <v>2014</v>
      </c>
      <c r="J143" s="2"/>
      <c r="K143" s="2"/>
      <c r="L143" s="2"/>
      <c r="M143" s="2"/>
      <c r="N143" s="2"/>
      <c r="O143" s="2"/>
      <c r="P143" s="12">
        <v>0.5833333333333334</v>
      </c>
      <c r="Q143" s="12">
        <v>0.6041666666666666</v>
      </c>
      <c r="R143" s="12"/>
      <c r="S143" s="12"/>
      <c r="T143" s="12"/>
      <c r="U143" s="12"/>
      <c r="V143" s="12"/>
    </row>
    <row r="144" spans="1:20" ht="12.75">
      <c r="A144" s="2" t="s">
        <v>337</v>
      </c>
      <c r="B144" s="12">
        <v>0.5847222222222223</v>
      </c>
      <c r="C144" s="14">
        <v>2018</v>
      </c>
      <c r="D144" s="12">
        <f>B144/3.81</f>
        <v>0.15347039953339167</v>
      </c>
      <c r="F144" s="2"/>
      <c r="G144" s="12">
        <v>0.6</v>
      </c>
      <c r="H144" s="44">
        <f>+G144-B144</f>
        <v>0.015277777777777724</v>
      </c>
      <c r="I144" s="2">
        <v>2017</v>
      </c>
      <c r="J144" s="2"/>
      <c r="K144" s="2"/>
      <c r="L144" s="2"/>
      <c r="M144" s="2"/>
      <c r="N144" s="2"/>
      <c r="O144" s="2"/>
      <c r="P144" s="2"/>
      <c r="Q144" s="2"/>
      <c r="R144" s="2"/>
      <c r="S144" s="12">
        <v>0.6</v>
      </c>
      <c r="T144" s="12">
        <v>0.5847222222222223</v>
      </c>
    </row>
    <row r="145" spans="1:20" ht="12.75">
      <c r="A145" s="2" t="s">
        <v>244</v>
      </c>
      <c r="B145" s="12">
        <v>0.5854166666666667</v>
      </c>
      <c r="C145" s="14">
        <v>2017</v>
      </c>
      <c r="D145" s="12">
        <f>B145/3.81</f>
        <v>0.15365266841644795</v>
      </c>
      <c r="E145" s="49" t="s">
        <v>543</v>
      </c>
      <c r="F145" s="2"/>
      <c r="G145" s="12">
        <v>0.6583333333333333</v>
      </c>
      <c r="H145" s="44">
        <f>+G145-B145</f>
        <v>0.07291666666666663</v>
      </c>
      <c r="I145" s="14">
        <v>2013</v>
      </c>
      <c r="J145" s="2"/>
      <c r="K145" s="2"/>
      <c r="L145" s="2"/>
      <c r="M145" s="2"/>
      <c r="N145" s="2"/>
      <c r="O145" s="12">
        <v>0.6583333333333333</v>
      </c>
      <c r="P145" s="2"/>
      <c r="Q145" s="2"/>
      <c r="R145" s="2"/>
      <c r="S145" s="12">
        <v>0.5854166666666667</v>
      </c>
      <c r="T145" s="12"/>
    </row>
    <row r="146" spans="1:22" ht="12.75">
      <c r="A146" s="2" t="s">
        <v>264</v>
      </c>
      <c r="B146" s="12">
        <v>0.5902777777777778</v>
      </c>
      <c r="C146" s="14">
        <v>2014</v>
      </c>
      <c r="D146" s="12">
        <f t="shared" si="3"/>
        <v>0.15492855059784194</v>
      </c>
      <c r="E146" s="2" t="s">
        <v>132</v>
      </c>
      <c r="F146" s="2"/>
      <c r="G146" s="12">
        <v>0.6</v>
      </c>
      <c r="H146" s="44">
        <f>+G146-B146</f>
        <v>0.009722222222222188</v>
      </c>
      <c r="I146" s="2">
        <v>2012</v>
      </c>
      <c r="J146" s="2"/>
      <c r="K146" s="12"/>
      <c r="L146" s="12"/>
      <c r="M146" s="12"/>
      <c r="N146" s="2"/>
      <c r="O146" s="12">
        <v>0.6</v>
      </c>
      <c r="P146" s="12">
        <v>0.5902777777777778</v>
      </c>
      <c r="Q146" s="12">
        <v>0.6270833333333333</v>
      </c>
      <c r="R146" s="12"/>
      <c r="S146" s="12">
        <v>0.6965277777777777</v>
      </c>
      <c r="T146" s="12">
        <v>0.6548611111111111</v>
      </c>
      <c r="U146" s="12"/>
      <c r="V146" s="12"/>
    </row>
    <row r="147" spans="1:22" ht="12.75">
      <c r="A147" s="2" t="s">
        <v>252</v>
      </c>
      <c r="B147" s="12">
        <v>0.5958333333333333</v>
      </c>
      <c r="C147" s="14">
        <v>2017</v>
      </c>
      <c r="D147" s="12">
        <f t="shared" si="3"/>
        <v>0.1563867016622922</v>
      </c>
      <c r="E147" s="2" t="s">
        <v>163</v>
      </c>
      <c r="F147" s="2"/>
      <c r="G147" s="12">
        <v>0.6243055555555556</v>
      </c>
      <c r="H147" s="44">
        <f>+G147-B147</f>
        <v>0.028472222222222232</v>
      </c>
      <c r="I147" s="2">
        <v>2016</v>
      </c>
      <c r="J147" s="2"/>
      <c r="K147" s="12"/>
      <c r="L147" s="12"/>
      <c r="M147" s="12"/>
      <c r="N147" s="2"/>
      <c r="O147" s="12"/>
      <c r="P147" s="12"/>
      <c r="Q147" s="12"/>
      <c r="R147" s="12">
        <v>0.6243055555555556</v>
      </c>
      <c r="S147" s="12">
        <v>0.5958333333333333</v>
      </c>
      <c r="T147" s="12"/>
      <c r="U147" s="12"/>
      <c r="V147" s="12"/>
    </row>
    <row r="148" spans="1:22" ht="12.75">
      <c r="A148" s="2" t="s">
        <v>310</v>
      </c>
      <c r="B148" s="12">
        <v>0.5979166666666667</v>
      </c>
      <c r="C148" s="14">
        <v>2012</v>
      </c>
      <c r="D148" s="12">
        <f t="shared" si="3"/>
        <v>0.15693350831146105</v>
      </c>
      <c r="E148" s="2" t="s">
        <v>121</v>
      </c>
      <c r="F148" s="2"/>
      <c r="G148" s="2"/>
      <c r="H148" s="2"/>
      <c r="I148" s="2"/>
      <c r="J148" s="2"/>
      <c r="K148" s="2"/>
      <c r="L148" s="2"/>
      <c r="M148" s="2"/>
      <c r="N148" s="12">
        <v>0.5979166666666667</v>
      </c>
      <c r="O148" s="12"/>
      <c r="P148" s="12">
        <v>0.6041666666666666</v>
      </c>
      <c r="Q148" s="12">
        <v>0.59375</v>
      </c>
      <c r="R148" s="12"/>
      <c r="S148" s="12"/>
      <c r="T148" s="12">
        <v>0.6444444444444445</v>
      </c>
      <c r="U148" s="12"/>
      <c r="V148" s="12"/>
    </row>
    <row r="149" spans="1:22" ht="12.75">
      <c r="A149" s="2" t="s">
        <v>260</v>
      </c>
      <c r="B149" s="12">
        <v>0.5986111111111111</v>
      </c>
      <c r="C149" s="14">
        <v>2018</v>
      </c>
      <c r="D149" s="12">
        <f t="shared" si="3"/>
        <v>0.15711577719451736</v>
      </c>
      <c r="E149" s="49" t="s">
        <v>179</v>
      </c>
      <c r="F149" s="2"/>
      <c r="G149" s="2"/>
      <c r="H149" s="2"/>
      <c r="I149" s="2"/>
      <c r="J149" s="2"/>
      <c r="K149" s="2"/>
      <c r="L149" s="2"/>
      <c r="M149" s="2"/>
      <c r="N149" s="12"/>
      <c r="O149" s="12"/>
      <c r="P149" s="12"/>
      <c r="Q149" s="12"/>
      <c r="R149" s="12"/>
      <c r="S149" s="12"/>
      <c r="T149" s="12">
        <v>0.5986111111111111</v>
      </c>
      <c r="U149" s="12"/>
      <c r="V149" s="12"/>
    </row>
    <row r="150" spans="1:20" ht="12.75">
      <c r="A150" s="2" t="s">
        <v>281</v>
      </c>
      <c r="B150" s="12">
        <v>0.5986111111111111</v>
      </c>
      <c r="C150" s="14">
        <v>2016</v>
      </c>
      <c r="D150" s="12">
        <f>B150/3.81</f>
        <v>0.15711577719451736</v>
      </c>
      <c r="E150" s="2" t="s">
        <v>147</v>
      </c>
      <c r="F150" s="2"/>
      <c r="G150" s="12">
        <v>0.6027777777777777</v>
      </c>
      <c r="H150" s="44">
        <f>+G150-B150</f>
        <v>0.004166666666666652</v>
      </c>
      <c r="I150" s="2">
        <v>2015</v>
      </c>
      <c r="J150" s="2"/>
      <c r="K150" s="2"/>
      <c r="L150" s="2"/>
      <c r="M150" s="2"/>
      <c r="N150" s="2"/>
      <c r="O150" s="2"/>
      <c r="P150" s="2"/>
      <c r="Q150" s="12">
        <v>0.6027777777777777</v>
      </c>
      <c r="R150" s="12">
        <v>0.5986111111111111</v>
      </c>
      <c r="S150" s="12"/>
      <c r="T150" s="12">
        <v>0.6083333333333333</v>
      </c>
    </row>
    <row r="151" spans="1:20" ht="12.75">
      <c r="A151" s="2" t="s">
        <v>334</v>
      </c>
      <c r="B151" s="12">
        <v>0.5993055555555555</v>
      </c>
      <c r="C151" s="14">
        <v>2016</v>
      </c>
      <c r="D151" s="12">
        <f>B151/3.81</f>
        <v>0.15729804607757364</v>
      </c>
      <c r="E151" s="49" t="s">
        <v>544</v>
      </c>
      <c r="F151" s="2"/>
      <c r="G151" s="12"/>
      <c r="H151" s="44"/>
      <c r="I151" s="2"/>
      <c r="J151" s="2"/>
      <c r="K151" s="2"/>
      <c r="L151" s="2"/>
      <c r="M151" s="2"/>
      <c r="N151" s="2"/>
      <c r="O151" s="2"/>
      <c r="P151" s="2"/>
      <c r="Q151" s="12"/>
      <c r="R151" s="12">
        <v>0.5993055555555555</v>
      </c>
      <c r="S151" s="12"/>
      <c r="T151" s="12"/>
    </row>
    <row r="152" spans="1:22" ht="12.75">
      <c r="A152" s="2" t="s">
        <v>446</v>
      </c>
      <c r="B152" s="12">
        <v>0.6041666666666666</v>
      </c>
      <c r="D152" s="12">
        <f t="shared" si="3"/>
        <v>0.15857392825896763</v>
      </c>
      <c r="F152" s="2"/>
      <c r="G152" s="2"/>
      <c r="H152" s="2"/>
      <c r="I152" s="2"/>
      <c r="J152" s="2"/>
      <c r="K152" s="12"/>
      <c r="L152" s="12"/>
      <c r="M152" s="12"/>
      <c r="N152" s="12"/>
      <c r="O152" s="12"/>
      <c r="P152" s="2"/>
      <c r="Q152" s="2"/>
      <c r="R152" s="2"/>
      <c r="S152" s="2"/>
      <c r="T152" s="12"/>
      <c r="U152" s="12"/>
      <c r="V152" s="12"/>
    </row>
    <row r="153" spans="1:22" ht="12.75">
      <c r="A153" s="2" t="s">
        <v>447</v>
      </c>
      <c r="B153" s="12">
        <v>0.6041666666666666</v>
      </c>
      <c r="C153" s="14">
        <v>2005</v>
      </c>
      <c r="D153" s="12">
        <f t="shared" si="3"/>
        <v>0.15857392825896763</v>
      </c>
      <c r="E153" s="2" t="s">
        <v>33</v>
      </c>
      <c r="F153" s="2"/>
      <c r="G153" s="2"/>
      <c r="H153" s="2"/>
      <c r="I153" s="2"/>
      <c r="J153" s="2"/>
      <c r="K153" s="12"/>
      <c r="L153" s="12"/>
      <c r="M153" s="12"/>
      <c r="N153" s="12"/>
      <c r="O153" s="12"/>
      <c r="P153" s="2"/>
      <c r="Q153" s="2"/>
      <c r="R153" s="2"/>
      <c r="S153" s="2"/>
      <c r="T153" s="12"/>
      <c r="U153" s="12"/>
      <c r="V153" s="12"/>
    </row>
    <row r="154" spans="1:22" ht="12.75">
      <c r="A154" s="2" t="s">
        <v>448</v>
      </c>
      <c r="B154" s="12">
        <v>0.6104166666666667</v>
      </c>
      <c r="C154" s="14">
        <v>2009</v>
      </c>
      <c r="D154" s="12">
        <f t="shared" si="3"/>
        <v>0.1602143482064742</v>
      </c>
      <c r="E154" s="2" t="s">
        <v>64</v>
      </c>
      <c r="F154" s="2"/>
      <c r="G154" s="2"/>
      <c r="H154" s="2"/>
      <c r="I154" s="2"/>
      <c r="J154" s="2"/>
      <c r="K154" s="12">
        <v>0.6104166666666667</v>
      </c>
      <c r="L154" s="12">
        <v>0.6125</v>
      </c>
      <c r="M154" s="12"/>
      <c r="N154" s="12">
        <v>0.6138888888888888</v>
      </c>
      <c r="O154" s="12"/>
      <c r="P154" s="2"/>
      <c r="Q154" s="2"/>
      <c r="R154" s="2"/>
      <c r="S154" s="2"/>
      <c r="T154" s="12"/>
      <c r="U154" s="12"/>
      <c r="V154" s="12"/>
    </row>
    <row r="155" spans="1:22" ht="12.75">
      <c r="A155" s="2" t="s">
        <v>314</v>
      </c>
      <c r="B155" s="12">
        <v>0.6124999999999999</v>
      </c>
      <c r="C155" s="14">
        <v>2016</v>
      </c>
      <c r="D155" s="12">
        <f>B155/3.81</f>
        <v>0.16076115485564302</v>
      </c>
      <c r="F155" s="2"/>
      <c r="G155" s="12">
        <v>0.6215277777777778</v>
      </c>
      <c r="H155" s="44">
        <f>+G155-B155</f>
        <v>0.009027777777777857</v>
      </c>
      <c r="I155" s="14">
        <v>2015</v>
      </c>
      <c r="J155" s="2"/>
      <c r="K155" s="2"/>
      <c r="L155" s="2"/>
      <c r="M155" s="2"/>
      <c r="N155" s="2"/>
      <c r="O155" s="2"/>
      <c r="P155" s="12"/>
      <c r="Q155" s="12">
        <v>0.6215277777777778</v>
      </c>
      <c r="R155" s="12">
        <v>0.6124999999999999</v>
      </c>
      <c r="S155" s="12"/>
      <c r="T155" s="12"/>
      <c r="U155" s="12"/>
      <c r="V155" s="12"/>
    </row>
    <row r="156" spans="1:20" ht="12.75">
      <c r="A156" s="34" t="s">
        <v>257</v>
      </c>
      <c r="B156" s="12">
        <v>0.6</v>
      </c>
      <c r="C156" s="14">
        <v>2018</v>
      </c>
      <c r="D156" s="12">
        <f>B156/3.81</f>
        <v>0.15748031496062992</v>
      </c>
      <c r="F156" s="2"/>
      <c r="G156" s="12">
        <v>0.6145833333333334</v>
      </c>
      <c r="H156" s="44">
        <f>+G156-B156</f>
        <v>0.014583333333333393</v>
      </c>
      <c r="I156" s="2">
        <v>2018</v>
      </c>
      <c r="J156" s="2"/>
      <c r="K156" s="2"/>
      <c r="L156" s="2"/>
      <c r="M156" s="2"/>
      <c r="N156" s="2"/>
      <c r="O156" s="2"/>
      <c r="P156" s="2"/>
      <c r="Q156" s="2"/>
      <c r="R156" s="2"/>
      <c r="S156" s="12">
        <v>0.6180555555555556</v>
      </c>
      <c r="T156" s="12">
        <v>0.6</v>
      </c>
    </row>
    <row r="157" spans="1:22" ht="12.75">
      <c r="A157" s="2" t="s">
        <v>297</v>
      </c>
      <c r="B157" s="12">
        <v>0.6166666666666667</v>
      </c>
      <c r="C157" s="14">
        <v>2006</v>
      </c>
      <c r="D157" s="12">
        <f t="shared" si="3"/>
        <v>0.16185476815398075</v>
      </c>
      <c r="E157" s="2" t="s">
        <v>120</v>
      </c>
      <c r="F157" s="2"/>
      <c r="G157" s="2"/>
      <c r="H157" s="2"/>
      <c r="I157" s="2"/>
      <c r="J157" s="2"/>
      <c r="K157" s="2"/>
      <c r="L157" s="2"/>
      <c r="M157" s="2"/>
      <c r="N157" s="12">
        <v>0.6458333333333334</v>
      </c>
      <c r="O157" s="12">
        <v>0.6527777777777778</v>
      </c>
      <c r="P157" s="12">
        <v>0.6798611111111111</v>
      </c>
      <c r="Q157" s="12"/>
      <c r="R157" s="2"/>
      <c r="S157" s="2"/>
      <c r="T157" s="12"/>
      <c r="U157" s="12"/>
      <c r="V157" s="12"/>
    </row>
    <row r="158" spans="1:20" ht="12.75">
      <c r="A158" s="2" t="s">
        <v>265</v>
      </c>
      <c r="B158" s="12">
        <v>0.6173611111111111</v>
      </c>
      <c r="C158" s="14">
        <v>2018</v>
      </c>
      <c r="D158" s="12">
        <f>B158/3.81</f>
        <v>0.16203703703703703</v>
      </c>
      <c r="E158" s="2" t="s">
        <v>144</v>
      </c>
      <c r="F158" s="2"/>
      <c r="G158" s="12">
        <v>0.6256944444444444</v>
      </c>
      <c r="H158" s="44">
        <f>+G158-B158</f>
        <v>0.008333333333333304</v>
      </c>
      <c r="I158" s="14">
        <v>2017</v>
      </c>
      <c r="J158" s="2"/>
      <c r="K158" s="12"/>
      <c r="L158" s="12" t="s">
        <v>92</v>
      </c>
      <c r="M158" s="12"/>
      <c r="N158" s="12"/>
      <c r="O158" s="12"/>
      <c r="P158" s="12">
        <v>0.7291666666666666</v>
      </c>
      <c r="Q158" s="12">
        <v>0.6729166666666666</v>
      </c>
      <c r="R158" s="12">
        <v>0.6486111111111111</v>
      </c>
      <c r="S158" s="12">
        <v>0.6256944444444444</v>
      </c>
      <c r="T158" s="12">
        <v>0.6173611111111111</v>
      </c>
    </row>
    <row r="159" spans="1:22" ht="12.75">
      <c r="A159" s="2" t="s">
        <v>396</v>
      </c>
      <c r="B159" s="12">
        <v>0.61875</v>
      </c>
      <c r="C159" s="14">
        <v>2013</v>
      </c>
      <c r="D159" s="12">
        <f t="shared" si="3"/>
        <v>0.16240157480314962</v>
      </c>
      <c r="F159" s="2"/>
      <c r="G159" s="2"/>
      <c r="H159" s="2"/>
      <c r="I159" s="2"/>
      <c r="J159" s="2"/>
      <c r="K159" s="2"/>
      <c r="L159" s="2"/>
      <c r="M159" s="2"/>
      <c r="N159" s="12"/>
      <c r="O159" s="12">
        <v>0.61875</v>
      </c>
      <c r="P159" s="12">
        <v>0.6416666666666667</v>
      </c>
      <c r="Q159" s="12">
        <v>0.6416666666666667</v>
      </c>
      <c r="R159" s="2"/>
      <c r="S159" s="2"/>
      <c r="T159" s="12"/>
      <c r="U159" s="12"/>
      <c r="V159" s="12"/>
    </row>
    <row r="160" spans="1:22" ht="12.75">
      <c r="A160" s="2" t="s">
        <v>295</v>
      </c>
      <c r="B160" s="12">
        <v>0.6208333333333333</v>
      </c>
      <c r="D160" s="12">
        <f>B160/3.81</f>
        <v>0.16294838145231846</v>
      </c>
      <c r="F160" s="2"/>
      <c r="G160" s="12"/>
      <c r="H160" s="44"/>
      <c r="I160" s="14"/>
      <c r="J160" s="2"/>
      <c r="K160" s="2"/>
      <c r="L160" s="2"/>
      <c r="M160" s="2"/>
      <c r="N160" s="2"/>
      <c r="O160" s="2"/>
      <c r="P160" s="12"/>
      <c r="Q160" s="12"/>
      <c r="R160" s="2"/>
      <c r="S160" s="12">
        <v>0.6222222222222222</v>
      </c>
      <c r="T160" s="12"/>
      <c r="U160" s="12"/>
      <c r="V160" s="12"/>
    </row>
    <row r="161" spans="1:22" ht="12.75">
      <c r="A161" s="2" t="s">
        <v>262</v>
      </c>
      <c r="B161" s="12">
        <v>0.6229166666666667</v>
      </c>
      <c r="C161" s="14">
        <v>2014</v>
      </c>
      <c r="D161" s="12">
        <f t="shared" si="3"/>
        <v>0.1634951881014873</v>
      </c>
      <c r="E161" s="2" t="s">
        <v>127</v>
      </c>
      <c r="F161" s="2"/>
      <c r="G161" s="12">
        <v>0.6270833333333333</v>
      </c>
      <c r="H161" s="44">
        <f>+G161-B161</f>
        <v>0.004166666666666652</v>
      </c>
      <c r="I161" s="14">
        <v>2012</v>
      </c>
      <c r="J161" s="2"/>
      <c r="K161" s="2"/>
      <c r="L161" s="2"/>
      <c r="M161" s="2"/>
      <c r="N161" s="2"/>
      <c r="O161" s="2"/>
      <c r="P161" s="12">
        <v>0.6229166666666667</v>
      </c>
      <c r="Q161" s="12"/>
      <c r="R161" s="2"/>
      <c r="S161" s="2"/>
      <c r="T161" s="12"/>
      <c r="U161" s="12"/>
      <c r="V161" s="12"/>
    </row>
    <row r="162" spans="1:22" ht="12.75">
      <c r="A162" s="2" t="s">
        <v>449</v>
      </c>
      <c r="B162" s="12">
        <v>0.6243055555555556</v>
      </c>
      <c r="C162" s="14">
        <v>2007</v>
      </c>
      <c r="D162" s="12">
        <f t="shared" si="3"/>
        <v>0.1638597258675999</v>
      </c>
      <c r="F162" s="2"/>
      <c r="G162" s="2"/>
      <c r="H162" s="2"/>
      <c r="I162" s="2"/>
      <c r="J162" s="2"/>
      <c r="K162" s="12"/>
      <c r="L162" s="12" t="s">
        <v>92</v>
      </c>
      <c r="M162" s="12"/>
      <c r="N162" s="12"/>
      <c r="O162" s="12"/>
      <c r="P162" s="2"/>
      <c r="Q162" s="2"/>
      <c r="R162" s="2"/>
      <c r="S162" s="2"/>
      <c r="T162" s="12"/>
      <c r="U162" s="12"/>
      <c r="V162" s="12"/>
    </row>
    <row r="163" spans="1:22" ht="12.75">
      <c r="A163" s="2" t="s">
        <v>450</v>
      </c>
      <c r="B163" s="12">
        <v>0.6263888888888889</v>
      </c>
      <c r="D163" s="12">
        <f t="shared" si="3"/>
        <v>0.16440653251676873</v>
      </c>
      <c r="F163" s="2"/>
      <c r="G163" s="2"/>
      <c r="H163" s="2"/>
      <c r="I163" s="2"/>
      <c r="J163" s="2"/>
      <c r="K163" s="12"/>
      <c r="L163" s="12" t="s">
        <v>92</v>
      </c>
      <c r="M163" s="12"/>
      <c r="N163" s="12"/>
      <c r="O163" s="12"/>
      <c r="P163" s="2"/>
      <c r="Q163" s="2"/>
      <c r="R163" s="2"/>
      <c r="S163" s="2"/>
      <c r="T163" s="12"/>
      <c r="U163" s="12"/>
      <c r="V163" s="12"/>
    </row>
    <row r="164" spans="1:22" ht="12.75">
      <c r="A164" s="2" t="s">
        <v>363</v>
      </c>
      <c r="B164" s="12">
        <v>0.6277777777777778</v>
      </c>
      <c r="C164" s="14">
        <v>2018</v>
      </c>
      <c r="D164" s="12">
        <f t="shared" si="3"/>
        <v>0.1647710702828813</v>
      </c>
      <c r="F164" s="2"/>
      <c r="G164" s="2"/>
      <c r="H164" s="2"/>
      <c r="I164" s="2"/>
      <c r="J164" s="2"/>
      <c r="K164" s="12"/>
      <c r="L164" s="12"/>
      <c r="M164" s="12"/>
      <c r="N164" s="12"/>
      <c r="O164" s="12"/>
      <c r="P164" s="2"/>
      <c r="Q164" s="2"/>
      <c r="R164" s="2"/>
      <c r="S164" s="2"/>
      <c r="T164" s="12">
        <v>0.6277777777777778</v>
      </c>
      <c r="U164" s="12"/>
      <c r="V164" s="12"/>
    </row>
    <row r="165" spans="1:22" ht="12.75">
      <c r="A165" s="2" t="s">
        <v>329</v>
      </c>
      <c r="B165" s="12">
        <v>0.6298611111111111</v>
      </c>
      <c r="C165" s="14">
        <v>2014</v>
      </c>
      <c r="D165" s="12">
        <f t="shared" si="3"/>
        <v>0.16531787693205016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2">
        <v>0.6298611111111111</v>
      </c>
      <c r="Q165" s="12"/>
      <c r="R165" s="2"/>
      <c r="S165" s="12">
        <v>0.6444444444444445</v>
      </c>
      <c r="T165" s="12">
        <v>0.6381944444444444</v>
      </c>
      <c r="U165" s="12"/>
      <c r="V165" s="12"/>
    </row>
    <row r="166" spans="1:20" ht="12.75">
      <c r="A166" s="2" t="s">
        <v>364</v>
      </c>
      <c r="B166" s="12">
        <v>0.638888888888889</v>
      </c>
      <c r="C166" s="14">
        <v>2018</v>
      </c>
      <c r="D166" s="12">
        <f>B166/3.81</f>
        <v>0.1676873724117819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2">
        <v>0.638888888888889</v>
      </c>
    </row>
    <row r="167" spans="1:20" ht="12.75">
      <c r="A167" s="2" t="s">
        <v>374</v>
      </c>
      <c r="B167" s="12">
        <v>0.638888888888889</v>
      </c>
      <c r="C167" s="14">
        <v>2015</v>
      </c>
      <c r="D167" s="12">
        <f>B167/3.81</f>
        <v>0.1676873724117819</v>
      </c>
      <c r="F167" s="2"/>
      <c r="G167" s="12"/>
      <c r="H167" s="44"/>
      <c r="I167" s="14"/>
      <c r="J167" s="2"/>
      <c r="K167" s="12"/>
      <c r="L167" s="12" t="s">
        <v>92</v>
      </c>
      <c r="M167" s="12"/>
      <c r="N167" s="12"/>
      <c r="O167" s="12"/>
      <c r="P167" s="12"/>
      <c r="Q167" s="12">
        <v>0.638888888888889</v>
      </c>
      <c r="R167" s="2"/>
      <c r="S167" s="2"/>
      <c r="T167" s="12"/>
    </row>
    <row r="168" spans="1:20" ht="12.75">
      <c r="A168" s="2" t="s">
        <v>269</v>
      </c>
      <c r="B168" s="12">
        <v>0.6437499999999999</v>
      </c>
      <c r="C168" s="14">
        <v>2014</v>
      </c>
      <c r="D168" s="12">
        <f>B168/3.81</f>
        <v>0.16896325459317582</v>
      </c>
      <c r="E168" s="34" t="s">
        <v>143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2">
        <v>0.6437499999999999</v>
      </c>
      <c r="Q168" s="12">
        <v>0.65625</v>
      </c>
      <c r="R168" s="2"/>
      <c r="S168" s="2"/>
      <c r="T168" s="12"/>
    </row>
    <row r="169" spans="1:20" ht="12.75">
      <c r="A169" s="2" t="s">
        <v>267</v>
      </c>
      <c r="B169" s="12">
        <v>0.6444444444444445</v>
      </c>
      <c r="C169" s="14">
        <v>2016</v>
      </c>
      <c r="D169" s="12">
        <f aca="true" t="shared" si="4" ref="D169:D189">B169/3.81</f>
        <v>0.16914552347623216</v>
      </c>
      <c r="E169" s="3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2">
        <v>0.6437499999999999</v>
      </c>
      <c r="Q169" s="12">
        <v>0.65625</v>
      </c>
      <c r="R169" s="12">
        <v>0.6444444444444445</v>
      </c>
      <c r="S169" s="12"/>
      <c r="T169" s="12"/>
    </row>
    <row r="170" spans="1:20" ht="12.75">
      <c r="A170" s="2" t="s">
        <v>350</v>
      </c>
      <c r="B170" s="12">
        <v>0.6465277777777778</v>
      </c>
      <c r="C170" s="14">
        <v>2014</v>
      </c>
      <c r="D170" s="12">
        <f t="shared" si="4"/>
        <v>0.169692330125401</v>
      </c>
      <c r="E170" s="34" t="s">
        <v>545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2">
        <v>0.6465277777777778</v>
      </c>
      <c r="Q170" s="12"/>
      <c r="R170" s="2"/>
      <c r="S170" s="2"/>
      <c r="T170" s="12"/>
    </row>
    <row r="171" spans="1:20" ht="12.75">
      <c r="A171" s="2" t="s">
        <v>270</v>
      </c>
      <c r="B171" s="12">
        <v>0.6506944444444445</v>
      </c>
      <c r="C171" s="14">
        <v>2016</v>
      </c>
      <c r="D171" s="12">
        <f>B171/3.81</f>
        <v>0.1707859434237387</v>
      </c>
      <c r="E171" s="2" t="s">
        <v>149</v>
      </c>
      <c r="F171" s="2"/>
      <c r="G171" s="12">
        <v>0.6770833333333334</v>
      </c>
      <c r="H171" s="44">
        <f>+G171-B171</f>
        <v>0.026388888888888906</v>
      </c>
      <c r="I171" s="2">
        <v>2015</v>
      </c>
      <c r="J171" s="2"/>
      <c r="K171" s="12"/>
      <c r="L171" s="12" t="s">
        <v>92</v>
      </c>
      <c r="M171" s="12"/>
      <c r="N171" s="12"/>
      <c r="O171" s="12"/>
      <c r="P171" s="2"/>
      <c r="Q171" s="12"/>
      <c r="R171" s="12">
        <v>0.6506944444444445</v>
      </c>
      <c r="S171" s="12"/>
      <c r="T171" s="12"/>
    </row>
    <row r="172" spans="1:20" ht="12.75">
      <c r="A172" s="2" t="s">
        <v>451</v>
      </c>
      <c r="B172" s="12">
        <v>0.6541666666666667</v>
      </c>
      <c r="C172" s="14">
        <v>2008</v>
      </c>
      <c r="D172" s="12">
        <f t="shared" si="4"/>
        <v>0.17169728783902014</v>
      </c>
      <c r="E172" s="2" t="s">
        <v>66</v>
      </c>
      <c r="F172" s="2"/>
      <c r="G172" s="2"/>
      <c r="H172" s="2"/>
      <c r="I172" s="2"/>
      <c r="J172" s="2"/>
      <c r="K172" s="12">
        <v>0.6652777777777777</v>
      </c>
      <c r="L172" s="12" t="s">
        <v>92</v>
      </c>
      <c r="M172" s="12"/>
      <c r="N172" s="12"/>
      <c r="O172" s="12"/>
      <c r="P172" s="2"/>
      <c r="Q172" s="12"/>
      <c r="R172" s="2"/>
      <c r="S172" s="2"/>
      <c r="T172" s="12"/>
    </row>
    <row r="173" spans="1:20" ht="12.75">
      <c r="A173" s="2" t="s">
        <v>452</v>
      </c>
      <c r="B173" s="12">
        <v>0.65625</v>
      </c>
      <c r="C173" s="14">
        <v>2018</v>
      </c>
      <c r="D173" s="12">
        <f t="shared" si="4"/>
        <v>0.17224409448818898</v>
      </c>
      <c r="E173" s="49" t="s">
        <v>546</v>
      </c>
      <c r="F173" s="2"/>
      <c r="G173" s="2"/>
      <c r="H173" s="2"/>
      <c r="I173" s="2"/>
      <c r="J173" s="2"/>
      <c r="K173" s="12"/>
      <c r="L173" s="12"/>
      <c r="M173" s="12"/>
      <c r="N173" s="12"/>
      <c r="O173" s="12"/>
      <c r="P173" s="2"/>
      <c r="Q173" s="12"/>
      <c r="R173" s="2"/>
      <c r="S173" s="2"/>
      <c r="T173" s="12">
        <v>0.65625</v>
      </c>
    </row>
    <row r="174" spans="1:20" ht="12.75">
      <c r="A174" s="34" t="s">
        <v>346</v>
      </c>
      <c r="B174" s="12">
        <v>0.6486111111111111</v>
      </c>
      <c r="C174" s="14">
        <v>2018</v>
      </c>
      <c r="D174" s="12">
        <f t="shared" si="4"/>
        <v>0.17023913677456984</v>
      </c>
      <c r="F174" s="2"/>
      <c r="G174" s="12">
        <v>0.6576388888888889</v>
      </c>
      <c r="H174" s="44">
        <f>+G174-B174</f>
        <v>0.009027777777777746</v>
      </c>
      <c r="I174" s="2">
        <v>2018</v>
      </c>
      <c r="J174" s="2"/>
      <c r="K174" s="12"/>
      <c r="L174" s="12"/>
      <c r="M174" s="12"/>
      <c r="N174" s="12"/>
      <c r="O174" s="12"/>
      <c r="P174" s="2"/>
      <c r="Q174" s="12"/>
      <c r="R174" s="2"/>
      <c r="S174" s="2"/>
      <c r="T174" s="12">
        <v>0.6486111111111111</v>
      </c>
    </row>
    <row r="175" spans="1:20" ht="12.75">
      <c r="A175" s="2" t="s">
        <v>358</v>
      </c>
      <c r="B175" s="12">
        <v>0.6402777777777778</v>
      </c>
      <c r="C175" s="14">
        <v>2018</v>
      </c>
      <c r="D175" s="12">
        <f t="shared" si="4"/>
        <v>0.16805191017789445</v>
      </c>
      <c r="E175" s="2" t="s">
        <v>166</v>
      </c>
      <c r="F175" s="2"/>
      <c r="G175" s="12">
        <v>0.6583333333333333</v>
      </c>
      <c r="H175" s="44">
        <f>+G175-B175</f>
        <v>0.01805555555555549</v>
      </c>
      <c r="I175" s="14">
        <v>2017</v>
      </c>
      <c r="J175" s="2"/>
      <c r="K175" s="12"/>
      <c r="L175" s="12"/>
      <c r="M175" s="12"/>
      <c r="N175" s="12"/>
      <c r="O175" s="12"/>
      <c r="P175" s="2"/>
      <c r="Q175" s="12"/>
      <c r="R175" s="2"/>
      <c r="S175" s="12">
        <v>0.6583333333333333</v>
      </c>
      <c r="T175" s="12"/>
    </row>
    <row r="176" spans="1:22" ht="12.75">
      <c r="A176" s="2" t="s">
        <v>342</v>
      </c>
      <c r="B176" s="12">
        <v>0.6590277777777778</v>
      </c>
      <c r="C176" s="14">
        <v>2017</v>
      </c>
      <c r="D176" s="12">
        <f>B176/3.81</f>
        <v>0.1729731700204141</v>
      </c>
      <c r="F176" s="2"/>
      <c r="G176" s="12">
        <v>0.7000000000000001</v>
      </c>
      <c r="H176" s="44">
        <f>+G176-B176</f>
        <v>0.0409722222222223</v>
      </c>
      <c r="I176" s="14">
        <v>2017</v>
      </c>
      <c r="J176" s="2"/>
      <c r="K176" s="2"/>
      <c r="L176" s="2"/>
      <c r="M176" s="2"/>
      <c r="N176" s="2"/>
      <c r="O176" s="2"/>
      <c r="P176" s="12"/>
      <c r="Q176" s="12"/>
      <c r="R176" s="12">
        <v>0.7527777777777778</v>
      </c>
      <c r="S176" s="12">
        <v>0.7000000000000001</v>
      </c>
      <c r="T176" s="12">
        <v>0.6402777777777778</v>
      </c>
      <c r="V176" s="6"/>
    </row>
    <row r="177" spans="1:20" ht="12.75">
      <c r="A177" s="2" t="s">
        <v>453</v>
      </c>
      <c r="B177" s="12">
        <v>0.6611111111111111</v>
      </c>
      <c r="C177" s="14">
        <v>2015</v>
      </c>
      <c r="D177" s="12">
        <f>B177/3.81</f>
        <v>0.17351997666958296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2"/>
      <c r="Q177" s="12">
        <v>0.6611111111111111</v>
      </c>
      <c r="R177" s="2"/>
      <c r="S177" s="2"/>
      <c r="T177" s="12"/>
    </row>
    <row r="178" spans="1:20" ht="12.75">
      <c r="A178" s="2" t="s">
        <v>454</v>
      </c>
      <c r="B178" s="12">
        <v>0.6666666666666666</v>
      </c>
      <c r="C178" s="14">
        <v>2014</v>
      </c>
      <c r="D178" s="12">
        <f t="shared" si="4"/>
        <v>0.17497812773403323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2">
        <v>0.6666666666666666</v>
      </c>
      <c r="Q178" s="12"/>
      <c r="R178" s="2"/>
      <c r="S178" s="2"/>
      <c r="T178" s="12"/>
    </row>
    <row r="179" spans="1:20" ht="12.75">
      <c r="A179" s="2" t="s">
        <v>311</v>
      </c>
      <c r="B179" s="12">
        <v>0.6680555555555556</v>
      </c>
      <c r="C179" s="14">
        <v>2018</v>
      </c>
      <c r="D179" s="12">
        <f t="shared" si="4"/>
        <v>0.17534266550014582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2"/>
      <c r="Q179" s="12"/>
      <c r="R179" s="2"/>
      <c r="S179" s="2"/>
      <c r="T179" s="12">
        <v>0.6680555555555556</v>
      </c>
    </row>
    <row r="180" spans="1:20" ht="12.75">
      <c r="A180" s="2" t="s">
        <v>355</v>
      </c>
      <c r="B180" s="12">
        <v>0.6854166666666667</v>
      </c>
      <c r="C180" s="14">
        <v>2013</v>
      </c>
      <c r="D180" s="12">
        <f t="shared" si="4"/>
        <v>0.17989938757655294</v>
      </c>
      <c r="E180" s="2" t="s">
        <v>128</v>
      </c>
      <c r="F180" s="2"/>
      <c r="G180" s="2"/>
      <c r="H180" s="2"/>
      <c r="I180" s="2"/>
      <c r="J180" s="2"/>
      <c r="K180" s="2"/>
      <c r="L180" s="2"/>
      <c r="M180" s="2"/>
      <c r="N180" s="2"/>
      <c r="O180" s="12">
        <v>0.6854166666666667</v>
      </c>
      <c r="P180" s="12">
        <v>0.6854166666666667</v>
      </c>
      <c r="Q180" s="12">
        <v>0.7097222222222223</v>
      </c>
      <c r="R180" s="2"/>
      <c r="S180" s="2"/>
      <c r="T180" s="12"/>
    </row>
    <row r="181" spans="1:20" ht="12.75">
      <c r="A181" s="2" t="s">
        <v>455</v>
      </c>
      <c r="B181" s="12">
        <v>0.688888888888889</v>
      </c>
      <c r="C181" s="14">
        <v>2006</v>
      </c>
      <c r="D181" s="12">
        <f t="shared" si="4"/>
        <v>0.18081073199183437</v>
      </c>
      <c r="E181" s="2" t="s">
        <v>134</v>
      </c>
      <c r="F181" s="2"/>
      <c r="G181" s="12"/>
      <c r="H181" s="44"/>
      <c r="I181" s="14"/>
      <c r="J181" s="2"/>
      <c r="K181" s="2"/>
      <c r="L181" s="2"/>
      <c r="M181" s="2"/>
      <c r="N181" s="2"/>
      <c r="O181" s="2"/>
      <c r="P181" s="12">
        <v>0.8006944444444444</v>
      </c>
      <c r="Q181" s="12">
        <v>0.811111111111111</v>
      </c>
      <c r="R181" s="2"/>
      <c r="S181" s="2"/>
      <c r="T181" s="12"/>
    </row>
    <row r="182" spans="1:22" ht="12.75">
      <c r="A182" s="2" t="s">
        <v>273</v>
      </c>
      <c r="B182" s="12">
        <v>0.6979166666666666</v>
      </c>
      <c r="C182" s="14">
        <v>2014</v>
      </c>
      <c r="D182" s="12">
        <f t="shared" si="4"/>
        <v>0.18318022747156604</v>
      </c>
      <c r="F182" s="2"/>
      <c r="G182" s="12"/>
      <c r="H182" s="44"/>
      <c r="I182" s="14"/>
      <c r="J182" s="2"/>
      <c r="K182" s="2"/>
      <c r="L182" s="2"/>
      <c r="M182" s="2"/>
      <c r="N182" s="2"/>
      <c r="O182" s="2"/>
      <c r="P182" s="12">
        <v>0.6979166666666666</v>
      </c>
      <c r="Q182" s="12"/>
      <c r="R182" s="2"/>
      <c r="S182" s="2"/>
      <c r="T182" s="12"/>
      <c r="V182" s="6"/>
    </row>
    <row r="183" spans="1:20" ht="12.75">
      <c r="A183" s="2" t="s">
        <v>456</v>
      </c>
      <c r="B183" s="12">
        <v>0.7027777777777778</v>
      </c>
      <c r="C183" s="14">
        <v>2014</v>
      </c>
      <c r="D183" s="12">
        <f t="shared" si="4"/>
        <v>0.18445610965296005</v>
      </c>
      <c r="F183" s="2"/>
      <c r="G183" s="12">
        <v>0.7520833333333333</v>
      </c>
      <c r="H183" s="44">
        <f>+G183-B183</f>
        <v>0.04930555555555549</v>
      </c>
      <c r="I183" s="14">
        <v>2014</v>
      </c>
      <c r="J183" s="2"/>
      <c r="K183" s="2"/>
      <c r="L183" s="2"/>
      <c r="M183" s="2"/>
      <c r="N183" s="2"/>
      <c r="O183" s="2"/>
      <c r="P183" s="12">
        <v>0.7027777777777778</v>
      </c>
      <c r="Q183" s="12"/>
      <c r="R183" s="2"/>
      <c r="S183" s="2"/>
      <c r="T183" s="12"/>
    </row>
    <row r="184" spans="1:20" ht="12.75">
      <c r="A184" s="2" t="s">
        <v>266</v>
      </c>
      <c r="B184" s="12">
        <v>0.7083333333333334</v>
      </c>
      <c r="C184" s="14">
        <v>2012</v>
      </c>
      <c r="D184" s="12">
        <f t="shared" si="4"/>
        <v>0.18591426071741032</v>
      </c>
      <c r="E184" s="2" t="s">
        <v>112</v>
      </c>
      <c r="F184" s="2"/>
      <c r="G184" s="2"/>
      <c r="H184" s="2"/>
      <c r="I184" s="2"/>
      <c r="J184" s="2"/>
      <c r="K184" s="2"/>
      <c r="L184" s="2"/>
      <c r="M184" s="2"/>
      <c r="N184" s="12">
        <v>0.7083333333333334</v>
      </c>
      <c r="O184" s="12"/>
      <c r="P184" s="2"/>
      <c r="Q184" s="12"/>
      <c r="R184" s="2"/>
      <c r="S184" s="2"/>
      <c r="T184" s="12"/>
    </row>
    <row r="185" spans="1:20" ht="12.75">
      <c r="A185" s="2" t="s">
        <v>457</v>
      </c>
      <c r="B185" s="12">
        <v>0.7284722222222223</v>
      </c>
      <c r="C185" s="14">
        <v>2002</v>
      </c>
      <c r="D185" s="12">
        <f t="shared" si="4"/>
        <v>0.1912000583260426</v>
      </c>
      <c r="F185" s="2"/>
      <c r="G185" s="2"/>
      <c r="H185" s="2"/>
      <c r="I185" s="2"/>
      <c r="J185" s="2"/>
      <c r="K185" s="2"/>
      <c r="L185" s="12" t="s">
        <v>92</v>
      </c>
      <c r="M185" s="12"/>
      <c r="N185" s="12"/>
      <c r="O185" s="12"/>
      <c r="P185" s="2"/>
      <c r="Q185" s="12"/>
      <c r="R185" s="2"/>
      <c r="S185" s="2"/>
      <c r="T185" s="12"/>
    </row>
    <row r="186" spans="1:20" ht="12.75">
      <c r="A186" s="2" t="s">
        <v>458</v>
      </c>
      <c r="B186" s="12">
        <v>0.7291666666666666</v>
      </c>
      <c r="C186" s="14">
        <v>2006</v>
      </c>
      <c r="D186" s="12">
        <f t="shared" si="4"/>
        <v>0.19138232720909884</v>
      </c>
      <c r="F186" s="2"/>
      <c r="G186" s="2"/>
      <c r="H186" s="2"/>
      <c r="I186" s="2"/>
      <c r="J186" s="2"/>
      <c r="K186" s="2"/>
      <c r="L186" s="12" t="s">
        <v>92</v>
      </c>
      <c r="M186" s="12"/>
      <c r="N186" s="12"/>
      <c r="O186" s="12"/>
      <c r="P186" s="2"/>
      <c r="Q186" s="12"/>
      <c r="R186" s="2"/>
      <c r="S186" s="2"/>
      <c r="T186" s="12"/>
    </row>
    <row r="187" spans="1:20" ht="12.75">
      <c r="A187" s="2" t="s">
        <v>274</v>
      </c>
      <c r="B187" s="12">
        <v>0.748611111111111</v>
      </c>
      <c r="C187" s="14">
        <v>2016</v>
      </c>
      <c r="D187" s="12">
        <f t="shared" si="4"/>
        <v>0.1964858559346748</v>
      </c>
      <c r="E187" s="34" t="s">
        <v>547</v>
      </c>
      <c r="F187" s="2"/>
      <c r="G187" s="2"/>
      <c r="H187" s="2"/>
      <c r="I187" s="2"/>
      <c r="J187" s="2"/>
      <c r="K187" s="2"/>
      <c r="L187" s="12"/>
      <c r="M187" s="12"/>
      <c r="N187" s="12"/>
      <c r="O187" s="12"/>
      <c r="P187" s="2"/>
      <c r="Q187" s="12"/>
      <c r="R187" s="12">
        <v>0.748611111111111</v>
      </c>
      <c r="S187" s="12"/>
      <c r="T187" s="12"/>
    </row>
    <row r="188" spans="1:20" ht="12.75">
      <c r="A188" s="2" t="s">
        <v>279</v>
      </c>
      <c r="B188" s="12">
        <v>0.7569444444444445</v>
      </c>
      <c r="C188" s="14">
        <v>2018</v>
      </c>
      <c r="D188" s="12">
        <f t="shared" si="4"/>
        <v>0.19867308253135027</v>
      </c>
      <c r="F188" s="2"/>
      <c r="G188" s="2"/>
      <c r="H188" s="2"/>
      <c r="I188" s="2"/>
      <c r="J188" s="2"/>
      <c r="K188" s="2"/>
      <c r="L188" s="12"/>
      <c r="M188" s="12"/>
      <c r="N188" s="12"/>
      <c r="O188" s="12"/>
      <c r="P188" s="2"/>
      <c r="Q188" s="12"/>
      <c r="R188" s="12"/>
      <c r="S188" s="12"/>
      <c r="T188" s="12">
        <v>0.7569444444444445</v>
      </c>
    </row>
    <row r="189" spans="1:20" ht="12.75">
      <c r="A189" s="2" t="s">
        <v>459</v>
      </c>
      <c r="B189" s="12">
        <v>0.7638888888888888</v>
      </c>
      <c r="C189" s="14">
        <v>2014</v>
      </c>
      <c r="D189" s="12">
        <f t="shared" si="4"/>
        <v>0.20049577136191307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2">
        <v>0.7638888888888888</v>
      </c>
      <c r="Q189" s="12"/>
      <c r="R189" s="2"/>
      <c r="S189" s="2"/>
      <c r="T189" s="12"/>
    </row>
    <row r="190" spans="1:20" ht="12.75">
      <c r="A190" s="2"/>
      <c r="D190" s="1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2"/>
      <c r="R190" s="2"/>
      <c r="S190" s="2"/>
      <c r="T190" s="12"/>
    </row>
    <row r="191" spans="1:20" ht="12.75">
      <c r="A191" s="2" t="s">
        <v>460</v>
      </c>
      <c r="D191" s="1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2">
        <v>0.545138888888889</v>
      </c>
      <c r="S191" s="12"/>
      <c r="T191" s="12"/>
    </row>
    <row r="192" spans="1:20" ht="12.75">
      <c r="A192" s="7" t="s">
        <v>399</v>
      </c>
      <c r="B192" s="132"/>
      <c r="C192"/>
      <c r="E192" s="34" t="s">
        <v>468</v>
      </c>
      <c r="T192" s="12">
        <v>0.7000000000000001</v>
      </c>
    </row>
    <row r="193" spans="1:20" ht="12.75">
      <c r="A193" s="7" t="s">
        <v>464</v>
      </c>
      <c r="B193" s="132"/>
      <c r="C193"/>
      <c r="T193" s="12">
        <v>0.6069444444444444</v>
      </c>
    </row>
    <row r="194" spans="1:20" ht="12.75">
      <c r="A194" s="2" t="s">
        <v>461</v>
      </c>
      <c r="D194" s="1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2">
        <v>0.6673611111111111</v>
      </c>
      <c r="S194" s="2"/>
      <c r="T194" s="12"/>
    </row>
    <row r="195" spans="1:20" ht="12.75">
      <c r="A195" s="7" t="s">
        <v>268</v>
      </c>
      <c r="B195" s="132"/>
      <c r="C195"/>
      <c r="E195" s="34" t="s">
        <v>467</v>
      </c>
      <c r="T195" s="12">
        <v>0.6645833333333333</v>
      </c>
    </row>
    <row r="196" spans="1:20" ht="12.75">
      <c r="A196" s="2" t="s">
        <v>288</v>
      </c>
      <c r="D196" s="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12">
        <v>0.5944444444444444</v>
      </c>
      <c r="T196" s="12"/>
    </row>
    <row r="197" spans="1:20" ht="12.75">
      <c r="A197" s="7" t="s">
        <v>261</v>
      </c>
      <c r="B197" s="132"/>
      <c r="C197"/>
      <c r="E197" s="34" t="s">
        <v>137</v>
      </c>
      <c r="T197" s="12">
        <v>0.6340277777777777</v>
      </c>
    </row>
    <row r="198" spans="1:20" ht="12.75">
      <c r="A198" s="2" t="s">
        <v>462</v>
      </c>
      <c r="D198" s="13"/>
      <c r="E198" s="2" t="s">
        <v>173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2">
        <v>0.6673611111111111</v>
      </c>
      <c r="T198" s="12"/>
    </row>
    <row r="199" spans="1:20" ht="12.75">
      <c r="A199" s="2" t="s">
        <v>326</v>
      </c>
      <c r="D199" s="13"/>
      <c r="E199" s="49" t="s">
        <v>548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2">
        <v>0.6284722222222222</v>
      </c>
      <c r="T199" s="12">
        <v>0.6368055555555555</v>
      </c>
    </row>
    <row r="200" spans="1:20" ht="12.75">
      <c r="A200" s="6" t="s">
        <v>463</v>
      </c>
      <c r="B200" s="132"/>
      <c r="C200"/>
      <c r="E200" s="34" t="s">
        <v>469</v>
      </c>
      <c r="T200" s="12">
        <v>0.688888888888889</v>
      </c>
    </row>
    <row r="201" spans="1:20" ht="12.75">
      <c r="A201" s="2" t="s">
        <v>322</v>
      </c>
      <c r="B201" s="12"/>
      <c r="D201" s="13"/>
      <c r="E201" s="2" t="s">
        <v>174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2">
        <v>0.6576388888888889</v>
      </c>
      <c r="R201" s="2"/>
      <c r="S201" s="2"/>
      <c r="T201" s="12"/>
    </row>
    <row r="202" spans="1:20" ht="12.75">
      <c r="A202" s="7" t="s">
        <v>240</v>
      </c>
      <c r="B202" s="132"/>
      <c r="C202"/>
      <c r="E202" s="34" t="s">
        <v>466</v>
      </c>
      <c r="T202" s="12">
        <v>0.5729166666666666</v>
      </c>
    </row>
    <row r="203" spans="1:20" ht="12.75">
      <c r="A203" t="s">
        <v>367</v>
      </c>
      <c r="B203" s="132"/>
      <c r="C203"/>
      <c r="T203" s="12">
        <v>0.638888888888889</v>
      </c>
    </row>
    <row r="204" spans="1:20" ht="12.75">
      <c r="A204" s="7" t="s">
        <v>465</v>
      </c>
      <c r="B204" s="132"/>
      <c r="C204"/>
      <c r="T204" s="12">
        <v>0.7291666666666666</v>
      </c>
    </row>
    <row r="205" spans="1:20" ht="12.75">
      <c r="A205" s="7" t="s">
        <v>307</v>
      </c>
      <c r="B205" s="132"/>
      <c r="C205"/>
      <c r="E205" s="49" t="s">
        <v>549</v>
      </c>
      <c r="T205" s="12">
        <v>0.6701388888888888</v>
      </c>
    </row>
    <row r="206" ht="12.75">
      <c r="T206" s="12"/>
    </row>
    <row r="207" ht="12.75">
      <c r="T207" s="12"/>
    </row>
    <row r="208" ht="12.75">
      <c r="T208" s="12"/>
    </row>
    <row r="209" ht="12.75">
      <c r="T209" s="12"/>
    </row>
    <row r="210" ht="12.75">
      <c r="T210" s="12"/>
    </row>
    <row r="211" ht="12.75">
      <c r="T211" s="12"/>
    </row>
    <row r="212" ht="12.75">
      <c r="T212" s="12"/>
    </row>
    <row r="213" ht="12.75">
      <c r="T213" s="12"/>
    </row>
    <row r="214" ht="12.75">
      <c r="T214" s="12"/>
    </row>
    <row r="215" ht="12.75">
      <c r="T215" s="12"/>
    </row>
    <row r="216" ht="12.75">
      <c r="T216" s="12"/>
    </row>
    <row r="217" ht="12.75">
      <c r="T217" s="12"/>
    </row>
    <row r="218" ht="12.75">
      <c r="T218" s="12"/>
    </row>
    <row r="219" ht="12.75">
      <c r="T219" s="12"/>
    </row>
    <row r="220" ht="12.75">
      <c r="T220" s="12"/>
    </row>
    <row r="221" ht="12.75">
      <c r="T221" s="12"/>
    </row>
    <row r="222" ht="12.75">
      <c r="T222" s="12"/>
    </row>
    <row r="223" ht="12.75">
      <c r="T223" s="12"/>
    </row>
    <row r="224" ht="12.75">
      <c r="T224" s="12"/>
    </row>
    <row r="225" ht="12.75">
      <c r="T225" s="12"/>
    </row>
    <row r="226" ht="12.75">
      <c r="T226" s="12"/>
    </row>
    <row r="227" ht="12.75">
      <c r="T227" s="12"/>
    </row>
    <row r="228" ht="12.75">
      <c r="T228" s="12"/>
    </row>
    <row r="229" ht="12.75">
      <c r="T229" s="12"/>
    </row>
    <row r="230" ht="12.75">
      <c r="T230" s="12"/>
    </row>
    <row r="231" ht="12.75">
      <c r="T231" s="12"/>
    </row>
    <row r="232" ht="12.75">
      <c r="T232" s="12"/>
    </row>
    <row r="233" ht="12.75">
      <c r="T233" s="12"/>
    </row>
    <row r="234" ht="12.75">
      <c r="T234" s="12"/>
    </row>
    <row r="235" ht="12.75">
      <c r="T235" s="12"/>
    </row>
    <row r="236" ht="12.75">
      <c r="T236" s="12"/>
    </row>
    <row r="237" ht="12.75">
      <c r="T237" s="12"/>
    </row>
    <row r="238" ht="12.75">
      <c r="T238" s="12"/>
    </row>
    <row r="239" ht="12.75">
      <c r="T239" s="12"/>
    </row>
    <row r="240" ht="12.75">
      <c r="T240" s="12"/>
    </row>
    <row r="241" ht="12.75">
      <c r="T241" s="12"/>
    </row>
    <row r="242" ht="12.75">
      <c r="T242" s="12"/>
    </row>
    <row r="243" ht="12.75">
      <c r="T243" s="12"/>
    </row>
    <row r="244" ht="12.75">
      <c r="T244" s="12"/>
    </row>
    <row r="245" ht="12.75">
      <c r="T245" s="12"/>
    </row>
    <row r="246" ht="12.75">
      <c r="T246" s="12"/>
    </row>
    <row r="247" ht="12.75">
      <c r="T247" s="12"/>
    </row>
    <row r="248" ht="12.75">
      <c r="T248" s="12"/>
    </row>
    <row r="249" ht="12.75">
      <c r="T249" s="12"/>
    </row>
    <row r="250" ht="12.75">
      <c r="T250" s="12"/>
    </row>
    <row r="251" ht="12.75">
      <c r="T251" s="12"/>
    </row>
    <row r="252" ht="12.75">
      <c r="T252" s="12"/>
    </row>
    <row r="253" ht="12.75">
      <c r="T253" s="12"/>
    </row>
    <row r="254" ht="12.75">
      <c r="T254" s="12"/>
    </row>
    <row r="255" ht="12.75">
      <c r="T25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421875" style="0" bestFit="1" customWidth="1"/>
    <col min="6" max="6" width="12.28125" style="0" bestFit="1" customWidth="1"/>
    <col min="7" max="7" width="13.8515625" style="0" bestFit="1" customWidth="1"/>
    <col min="8" max="8" width="5.140625" style="0" bestFit="1" customWidth="1"/>
    <col min="10" max="11" width="9.8515625" style="0" bestFit="1" customWidth="1"/>
    <col min="12" max="16" width="10.8515625" style="0" customWidth="1"/>
  </cols>
  <sheetData>
    <row r="1" spans="1:16" ht="12.75" customHeight="1">
      <c r="A1" s="22" t="s">
        <v>183</v>
      </c>
      <c r="B1" s="16" t="s">
        <v>1</v>
      </c>
      <c r="C1" s="11" t="s">
        <v>3</v>
      </c>
      <c r="D1" s="22" t="s">
        <v>43</v>
      </c>
      <c r="F1" s="1" t="s">
        <v>59</v>
      </c>
      <c r="G1" s="1" t="s">
        <v>76</v>
      </c>
      <c r="H1" s="22" t="s">
        <v>3</v>
      </c>
      <c r="J1" s="22" t="s">
        <v>91</v>
      </c>
      <c r="K1" s="22" t="s">
        <v>90</v>
      </c>
      <c r="L1" s="22" t="s">
        <v>114</v>
      </c>
      <c r="M1" s="22" t="s">
        <v>123</v>
      </c>
      <c r="N1" s="22" t="s">
        <v>141</v>
      </c>
      <c r="O1" s="22" t="s">
        <v>148</v>
      </c>
      <c r="P1" s="22"/>
    </row>
    <row r="2" spans="1:16" ht="12.75" customHeight="1">
      <c r="A2" s="2" t="s">
        <v>188</v>
      </c>
      <c r="B2" s="24">
        <v>0.013055555555555556</v>
      </c>
      <c r="C2" s="13">
        <v>1993</v>
      </c>
      <c r="D2" s="37">
        <f aca="true" t="shared" si="0" ref="D2:D42">B2/6.2</f>
        <v>0.00210573476702509</v>
      </c>
      <c r="E2" s="2"/>
      <c r="F2" s="24"/>
      <c r="G2" s="2"/>
      <c r="H2" s="2"/>
      <c r="I2" s="10"/>
      <c r="J2" s="24">
        <v>0.01400462962962963</v>
      </c>
      <c r="K2" s="24">
        <v>0.014317129629629631</v>
      </c>
      <c r="L2" s="24">
        <v>0.014965277777777779</v>
      </c>
      <c r="M2" s="24">
        <v>0.015300925925925926</v>
      </c>
      <c r="N2" s="24">
        <v>0.014837962962962963</v>
      </c>
      <c r="O2" s="24"/>
      <c r="P2" s="24"/>
    </row>
    <row r="3" spans="1:17" ht="12.75" customHeight="1">
      <c r="A3" s="2" t="s">
        <v>184</v>
      </c>
      <c r="B3" s="24">
        <v>0.013090277777777779</v>
      </c>
      <c r="C3" s="13">
        <v>1996</v>
      </c>
      <c r="D3" s="37">
        <f t="shared" si="0"/>
        <v>0.002111335125448029</v>
      </c>
      <c r="E3" s="2"/>
      <c r="F3" s="24"/>
      <c r="G3" s="2"/>
      <c r="H3" s="2"/>
      <c r="I3" s="10"/>
      <c r="J3" s="24"/>
      <c r="K3" s="24"/>
      <c r="L3" s="24"/>
      <c r="M3" s="24"/>
      <c r="N3" s="24"/>
      <c r="O3" s="24"/>
      <c r="P3" s="24"/>
      <c r="Q3" s="81"/>
    </row>
    <row r="4" spans="1:19" ht="12.75" customHeight="1">
      <c r="A4" s="2" t="s">
        <v>194</v>
      </c>
      <c r="B4" s="24">
        <v>0.013148148148148147</v>
      </c>
      <c r="C4" s="13">
        <v>1994</v>
      </c>
      <c r="D4" s="37">
        <f t="shared" si="0"/>
        <v>0.002120669056152927</v>
      </c>
      <c r="E4" s="2"/>
      <c r="F4" s="24"/>
      <c r="G4" s="2"/>
      <c r="H4" s="2"/>
      <c r="I4" s="62"/>
      <c r="J4" s="24">
        <v>0.015486111111111112</v>
      </c>
      <c r="K4" s="24">
        <v>0.015891203703703703</v>
      </c>
      <c r="L4" s="24">
        <v>0.015416666666666667</v>
      </c>
      <c r="M4" s="24"/>
      <c r="N4" s="24">
        <v>0.01568287037037037</v>
      </c>
      <c r="O4" s="24"/>
      <c r="P4" s="24"/>
      <c r="Q4" s="81"/>
      <c r="S4" s="72"/>
    </row>
    <row r="5" spans="1:19" ht="12.75" customHeight="1">
      <c r="A5" s="2" t="s">
        <v>198</v>
      </c>
      <c r="B5" s="24">
        <v>0.013414351851851851</v>
      </c>
      <c r="C5" s="13">
        <v>2011</v>
      </c>
      <c r="D5" s="37">
        <f>B5/6.2</f>
        <v>0.00216360513739546</v>
      </c>
      <c r="E5" s="2"/>
      <c r="F5" s="24">
        <v>0.013657407407407408</v>
      </c>
      <c r="G5" s="24">
        <f>+F5-B5</f>
        <v>0.00024305555555555712</v>
      </c>
      <c r="H5" s="13">
        <v>2009</v>
      </c>
      <c r="I5" s="63"/>
      <c r="J5" s="24">
        <v>0.014247685185185184</v>
      </c>
      <c r="K5" s="24">
        <v>0.013414351851851851</v>
      </c>
      <c r="L5" s="24"/>
      <c r="M5" s="24"/>
      <c r="N5" s="24">
        <v>0.013715277777777778</v>
      </c>
      <c r="O5" s="24"/>
      <c r="P5" s="24"/>
      <c r="Q5" s="81"/>
      <c r="S5" s="72"/>
    </row>
    <row r="6" spans="1:19" ht="12.75" customHeight="1">
      <c r="A6" s="2" t="s">
        <v>186</v>
      </c>
      <c r="B6" s="24">
        <v>0.0134375</v>
      </c>
      <c r="C6" s="13">
        <v>2007</v>
      </c>
      <c r="D6" s="37">
        <f t="shared" si="0"/>
        <v>0.0021673387096774193</v>
      </c>
      <c r="E6" s="2"/>
      <c r="F6" s="24"/>
      <c r="G6" s="2"/>
      <c r="H6" s="2"/>
      <c r="I6" s="62"/>
      <c r="J6" s="24"/>
      <c r="K6" s="24">
        <v>0.01355324074074074</v>
      </c>
      <c r="L6" s="24"/>
      <c r="M6" s="24"/>
      <c r="N6" s="24"/>
      <c r="O6" s="24"/>
      <c r="P6" s="24"/>
      <c r="Q6" s="81"/>
      <c r="S6" s="72"/>
    </row>
    <row r="7" spans="1:19" ht="12.75" customHeight="1">
      <c r="A7" s="2" t="s">
        <v>193</v>
      </c>
      <c r="B7" s="24">
        <v>0.01347222222222222</v>
      </c>
      <c r="C7" s="13">
        <v>2010</v>
      </c>
      <c r="D7" s="37">
        <f t="shared" si="0"/>
        <v>0.0021729390681003583</v>
      </c>
      <c r="E7" s="2"/>
      <c r="F7" s="24"/>
      <c r="G7" s="2"/>
      <c r="H7" s="2"/>
      <c r="I7" s="62"/>
      <c r="J7" s="24">
        <v>0.01347222222222222</v>
      </c>
      <c r="K7" s="24">
        <v>0.013541666666666667</v>
      </c>
      <c r="L7" s="24"/>
      <c r="M7" s="24"/>
      <c r="N7" s="24"/>
      <c r="O7" s="24"/>
      <c r="P7" s="24"/>
      <c r="Q7" s="81"/>
      <c r="S7" s="72"/>
    </row>
    <row r="8" spans="1:19" ht="12.75" customHeight="1">
      <c r="A8" s="2" t="s">
        <v>197</v>
      </c>
      <c r="B8" s="61">
        <v>0.013506944444444445</v>
      </c>
      <c r="C8" s="13">
        <v>2010</v>
      </c>
      <c r="D8" s="37">
        <f t="shared" si="0"/>
        <v>0.0021785394265232973</v>
      </c>
      <c r="E8" s="2"/>
      <c r="F8" s="24">
        <v>0.01375</v>
      </c>
      <c r="G8" s="24">
        <f>+F8-B8</f>
        <v>0.00024305555555555539</v>
      </c>
      <c r="H8" s="13">
        <v>2009</v>
      </c>
      <c r="I8" s="63"/>
      <c r="J8" s="24">
        <v>0.013506944444444445</v>
      </c>
      <c r="K8" s="24">
        <v>0.013622685185185184</v>
      </c>
      <c r="L8" s="24">
        <v>0.014456018518518519</v>
      </c>
      <c r="M8" s="24">
        <v>0.014374999999999999</v>
      </c>
      <c r="N8" s="24">
        <v>0.015763888888888886</v>
      </c>
      <c r="O8" s="24"/>
      <c r="P8" s="24"/>
      <c r="Q8" s="81"/>
      <c r="S8" s="72"/>
    </row>
    <row r="9" spans="1:19" ht="12.75" customHeight="1">
      <c r="A9" s="2" t="s">
        <v>201</v>
      </c>
      <c r="B9" s="24">
        <v>0.01375</v>
      </c>
      <c r="C9" s="13">
        <v>2010</v>
      </c>
      <c r="D9" s="37">
        <f t="shared" si="0"/>
        <v>0.002217741935483871</v>
      </c>
      <c r="E9" s="2"/>
      <c r="F9" s="24"/>
      <c r="G9" s="2"/>
      <c r="H9" s="2"/>
      <c r="I9" s="63"/>
      <c r="J9" s="24">
        <v>0.01375</v>
      </c>
      <c r="K9" s="24"/>
      <c r="L9" s="24">
        <v>0.01400462962962963</v>
      </c>
      <c r="M9" s="24">
        <v>0.014050925925925927</v>
      </c>
      <c r="N9" s="24"/>
      <c r="O9" s="24"/>
      <c r="P9" s="24"/>
      <c r="Q9" s="81"/>
      <c r="S9" s="72"/>
    </row>
    <row r="10" spans="1:19" ht="12.75" customHeight="1">
      <c r="A10" s="2" t="s">
        <v>380</v>
      </c>
      <c r="B10" s="24">
        <v>0.013773148148148147</v>
      </c>
      <c r="C10" s="13">
        <v>1987</v>
      </c>
      <c r="D10" s="37">
        <f t="shared" si="0"/>
        <v>0.00222147550776583</v>
      </c>
      <c r="E10" s="2"/>
      <c r="F10" s="24"/>
      <c r="G10" s="24"/>
      <c r="H10" s="14"/>
      <c r="I10" s="63"/>
      <c r="J10" s="24"/>
      <c r="K10" s="24"/>
      <c r="L10" s="24"/>
      <c r="M10" s="24"/>
      <c r="N10" s="24"/>
      <c r="O10" s="24"/>
      <c r="P10" s="24"/>
      <c r="Q10" s="81"/>
      <c r="S10" s="72"/>
    </row>
    <row r="11" spans="1:19" ht="12.75" customHeight="1">
      <c r="A11" s="2" t="s">
        <v>199</v>
      </c>
      <c r="B11" s="24">
        <v>0.013796296296296298</v>
      </c>
      <c r="C11" s="13">
        <v>2010</v>
      </c>
      <c r="D11" s="37">
        <f t="shared" si="0"/>
        <v>0.0022252090800477897</v>
      </c>
      <c r="E11" s="2"/>
      <c r="F11" s="24">
        <v>0.014108796296296295</v>
      </c>
      <c r="G11" s="24">
        <f>+F11-B11</f>
        <v>0.0003124999999999968</v>
      </c>
      <c r="H11" s="13">
        <v>2009</v>
      </c>
      <c r="I11" s="63"/>
      <c r="J11" s="24">
        <v>0.013796296296296298</v>
      </c>
      <c r="K11" s="24">
        <v>0.01383101851851852</v>
      </c>
      <c r="L11" s="24">
        <v>0.01480324074074074</v>
      </c>
      <c r="M11" s="24"/>
      <c r="N11" s="24">
        <v>0.014456018518518519</v>
      </c>
      <c r="O11" s="24"/>
      <c r="P11" s="24"/>
      <c r="Q11" s="81"/>
      <c r="S11" s="72"/>
    </row>
    <row r="12" spans="1:19" ht="12.75" customHeight="1">
      <c r="A12" s="2" t="s">
        <v>189</v>
      </c>
      <c r="B12" s="24">
        <v>0.01383101851851852</v>
      </c>
      <c r="C12" s="13">
        <v>2006</v>
      </c>
      <c r="D12" s="37">
        <f t="shared" si="0"/>
        <v>0.002230809438470729</v>
      </c>
      <c r="E12" s="2"/>
      <c r="F12" s="24"/>
      <c r="G12" s="2"/>
      <c r="H12" s="2"/>
      <c r="I12" s="63"/>
      <c r="J12" s="24"/>
      <c r="K12" s="24"/>
      <c r="L12" s="24"/>
      <c r="M12" s="24"/>
      <c r="N12" s="24"/>
      <c r="O12" s="24"/>
      <c r="P12" s="24"/>
      <c r="Q12" s="81"/>
      <c r="S12" s="72"/>
    </row>
    <row r="13" spans="1:19" ht="12.75" customHeight="1">
      <c r="A13" s="2" t="s">
        <v>196</v>
      </c>
      <c r="B13" s="24">
        <v>0.013900462962962962</v>
      </c>
      <c r="C13" s="13">
        <v>2009</v>
      </c>
      <c r="D13" s="37">
        <f t="shared" si="0"/>
        <v>0.002242010155316607</v>
      </c>
      <c r="E13" s="2"/>
      <c r="F13" s="24"/>
      <c r="G13" s="2"/>
      <c r="H13" s="2"/>
      <c r="I13" s="63"/>
      <c r="J13" s="24"/>
      <c r="K13" s="24"/>
      <c r="L13" s="24">
        <v>0.014641203703703703</v>
      </c>
      <c r="M13" s="24"/>
      <c r="N13" s="24"/>
      <c r="O13" s="24"/>
      <c r="P13" s="24"/>
      <c r="Q13" s="81"/>
      <c r="S13" s="72"/>
    </row>
    <row r="14" spans="1:19" ht="12.75" customHeight="1">
      <c r="A14" s="2" t="s">
        <v>528</v>
      </c>
      <c r="B14" s="24">
        <v>0.013958333333333335</v>
      </c>
      <c r="C14" s="13">
        <v>2006</v>
      </c>
      <c r="D14" s="37">
        <f t="shared" si="0"/>
        <v>0.0022513440860215056</v>
      </c>
      <c r="E14" s="2"/>
      <c r="F14" s="24"/>
      <c r="G14" s="2"/>
      <c r="H14" s="2"/>
      <c r="I14" s="63"/>
      <c r="J14" s="24">
        <v>0.014398148148148148</v>
      </c>
      <c r="K14" s="24">
        <v>0.014386574074074072</v>
      </c>
      <c r="L14" s="24"/>
      <c r="M14" s="24"/>
      <c r="N14" s="24"/>
      <c r="O14" s="24"/>
      <c r="P14" s="24"/>
      <c r="Q14" s="81"/>
      <c r="S14" s="72"/>
    </row>
    <row r="15" spans="1:19" ht="12.75" customHeight="1">
      <c r="A15" s="2" t="s">
        <v>203</v>
      </c>
      <c r="B15" s="24">
        <v>0.014097222222222221</v>
      </c>
      <c r="C15" s="13">
        <v>2010</v>
      </c>
      <c r="D15" s="37">
        <f>B15/6.2</f>
        <v>0.0022737455197132613</v>
      </c>
      <c r="E15" s="2"/>
      <c r="F15" s="24">
        <v>0.014201388888888888</v>
      </c>
      <c r="G15" s="24">
        <f>+F15-B15</f>
        <v>0.00010416666666666734</v>
      </c>
      <c r="H15" s="13">
        <v>2006</v>
      </c>
      <c r="I15" s="63"/>
      <c r="J15" s="24">
        <v>0.014097222222222221</v>
      </c>
      <c r="K15" s="24"/>
      <c r="L15" s="24"/>
      <c r="M15" s="24"/>
      <c r="N15" s="24"/>
      <c r="O15" s="24"/>
      <c r="P15" s="24"/>
      <c r="Q15" s="81"/>
      <c r="S15" s="72"/>
    </row>
    <row r="16" spans="1:19" ht="12.75" customHeight="1">
      <c r="A16" s="2" t="s">
        <v>229</v>
      </c>
      <c r="B16" s="24">
        <v>0.014120370370370368</v>
      </c>
      <c r="C16" s="13">
        <v>1997</v>
      </c>
      <c r="D16" s="37">
        <f t="shared" si="0"/>
        <v>0.0022774790919952207</v>
      </c>
      <c r="E16" s="2"/>
      <c r="F16" s="24"/>
      <c r="G16" s="2"/>
      <c r="H16" s="2"/>
      <c r="I16" s="63"/>
      <c r="J16" s="24"/>
      <c r="K16" s="24"/>
      <c r="L16" s="24"/>
      <c r="M16" s="24"/>
      <c r="N16" s="24"/>
      <c r="O16" s="24"/>
      <c r="P16" s="24"/>
      <c r="Q16" s="81"/>
      <c r="S16" s="72"/>
    </row>
    <row r="17" spans="1:19" ht="12.75" customHeight="1">
      <c r="A17" s="2" t="s">
        <v>381</v>
      </c>
      <c r="B17" s="24">
        <v>0.014212962962962962</v>
      </c>
      <c r="C17" s="13">
        <v>2007</v>
      </c>
      <c r="D17" s="37">
        <f t="shared" si="0"/>
        <v>0.002292413381123058</v>
      </c>
      <c r="E17" s="2"/>
      <c r="F17" s="24"/>
      <c r="G17" s="2"/>
      <c r="H17" s="2"/>
      <c r="I17" s="62"/>
      <c r="J17" s="24"/>
      <c r="K17" s="24"/>
      <c r="L17" s="24">
        <v>0.01513888888888889</v>
      </c>
      <c r="M17" s="24">
        <v>0.014293981481481482</v>
      </c>
      <c r="N17" s="24"/>
      <c r="O17" s="24"/>
      <c r="P17" s="24"/>
      <c r="Q17" s="81"/>
      <c r="S17" s="72"/>
    </row>
    <row r="18" spans="1:19" ht="12.75" customHeight="1">
      <c r="A18" s="2" t="s">
        <v>306</v>
      </c>
      <c r="B18" s="24">
        <v>0.014305555555555557</v>
      </c>
      <c r="C18" s="13">
        <v>2010</v>
      </c>
      <c r="D18" s="37">
        <f t="shared" si="0"/>
        <v>0.0023073476702508964</v>
      </c>
      <c r="E18" s="2"/>
      <c r="F18" s="24">
        <v>0.014988425925925926</v>
      </c>
      <c r="G18" s="24">
        <f>+F18-B18</f>
        <v>0.0006828703703703684</v>
      </c>
      <c r="H18" s="13">
        <v>2007</v>
      </c>
      <c r="I18" s="62"/>
      <c r="J18" s="24">
        <v>0.014305555555555557</v>
      </c>
      <c r="K18" s="24"/>
      <c r="L18" s="24"/>
      <c r="M18" s="24"/>
      <c r="N18" s="24"/>
      <c r="O18" s="24"/>
      <c r="P18" s="24"/>
      <c r="Q18" s="81"/>
      <c r="S18" s="72"/>
    </row>
    <row r="19" spans="1:19" ht="12.75" customHeight="1">
      <c r="A19" s="2" t="s">
        <v>204</v>
      </c>
      <c r="B19" s="24">
        <v>0.014351851851851852</v>
      </c>
      <c r="C19" s="13">
        <v>2011</v>
      </c>
      <c r="D19" s="37">
        <f t="shared" si="0"/>
        <v>0.0023148148148148147</v>
      </c>
      <c r="E19" s="2"/>
      <c r="F19" s="24">
        <v>0.014432870370370372</v>
      </c>
      <c r="G19" s="24">
        <f>+F19-B19</f>
        <v>8.10185185185202E-05</v>
      </c>
      <c r="H19" s="2">
        <v>2007</v>
      </c>
      <c r="I19" s="62"/>
      <c r="J19" s="24">
        <v>0.014826388888888889</v>
      </c>
      <c r="K19" s="24">
        <v>0.014351851851851852</v>
      </c>
      <c r="L19" s="24"/>
      <c r="M19" s="24"/>
      <c r="N19" s="24"/>
      <c r="O19" s="24"/>
      <c r="P19" s="24"/>
      <c r="Q19" s="81"/>
      <c r="S19" s="72"/>
    </row>
    <row r="20" spans="1:19" ht="12.75" customHeight="1">
      <c r="A20" s="2" t="s">
        <v>232</v>
      </c>
      <c r="B20" s="24">
        <v>0.014467592592592593</v>
      </c>
      <c r="C20" s="13">
        <v>2011</v>
      </c>
      <c r="D20" s="37">
        <f>B20/6.2</f>
        <v>0.0023334826762246115</v>
      </c>
      <c r="E20" s="2"/>
      <c r="F20" s="24">
        <v>0.01486111111111111</v>
      </c>
      <c r="G20" s="24">
        <f>+F20-B20</f>
        <v>0.000393518518518517</v>
      </c>
      <c r="H20" s="2">
        <v>2006</v>
      </c>
      <c r="I20" s="62"/>
      <c r="J20" s="24">
        <v>0.01494212962962963</v>
      </c>
      <c r="K20" s="24">
        <v>0.014467592592592593</v>
      </c>
      <c r="L20" s="24"/>
      <c r="M20" s="24"/>
      <c r="N20" s="24"/>
      <c r="O20" s="24"/>
      <c r="P20" s="24"/>
      <c r="Q20" s="81"/>
      <c r="S20" s="72"/>
    </row>
    <row r="21" spans="1:19" ht="12.75" customHeight="1">
      <c r="A21" s="2" t="s">
        <v>219</v>
      </c>
      <c r="B21" s="24">
        <v>0.014513888888888889</v>
      </c>
      <c r="C21" s="13">
        <v>2011</v>
      </c>
      <c r="D21" s="37">
        <f>B21/6.2</f>
        <v>0.00234094982078853</v>
      </c>
      <c r="E21" s="2"/>
      <c r="F21" s="24">
        <v>0.015243055555555557</v>
      </c>
      <c r="G21" s="24">
        <f>+F21-B21</f>
        <v>0.0007291666666666679</v>
      </c>
      <c r="H21" s="2">
        <v>2007</v>
      </c>
      <c r="I21" s="62"/>
      <c r="J21" s="24"/>
      <c r="K21" s="24">
        <v>0.014513888888888889</v>
      </c>
      <c r="L21" s="24">
        <v>0.01564814814814815</v>
      </c>
      <c r="M21" s="24"/>
      <c r="N21" s="24"/>
      <c r="O21" s="24"/>
      <c r="P21" s="24"/>
      <c r="Q21" s="81"/>
      <c r="S21" s="72"/>
    </row>
    <row r="22" spans="1:17" ht="12.75" customHeight="1">
      <c r="A22" s="2" t="s">
        <v>382</v>
      </c>
      <c r="B22" s="24">
        <v>0.014583333333333332</v>
      </c>
      <c r="C22" s="13">
        <v>2008</v>
      </c>
      <c r="D22" s="37">
        <f t="shared" si="0"/>
        <v>0.0023521505376344082</v>
      </c>
      <c r="E22" s="2"/>
      <c r="F22" s="24"/>
      <c r="G22" s="2"/>
      <c r="H22" s="2"/>
      <c r="I22" s="62"/>
      <c r="J22" s="24"/>
      <c r="K22" s="24"/>
      <c r="L22" s="24"/>
      <c r="M22" s="24"/>
      <c r="N22" s="24"/>
      <c r="O22" s="24"/>
      <c r="P22" s="24"/>
      <c r="Q22" s="81"/>
    </row>
    <row r="23" spans="1:17" ht="12.75" customHeight="1">
      <c r="A23" s="2" t="s">
        <v>226</v>
      </c>
      <c r="B23" s="24">
        <v>0.014618055555555556</v>
      </c>
      <c r="C23" s="13">
        <v>2008</v>
      </c>
      <c r="D23" s="37">
        <f>B23/6.2</f>
        <v>0.0023577508960573477</v>
      </c>
      <c r="E23" s="2"/>
      <c r="F23" s="24"/>
      <c r="G23" s="2"/>
      <c r="H23" s="2"/>
      <c r="I23" s="62"/>
      <c r="J23" s="24"/>
      <c r="K23" s="24"/>
      <c r="L23" s="24"/>
      <c r="M23" s="24"/>
      <c r="N23" s="24"/>
      <c r="O23" s="24"/>
      <c r="P23" s="24"/>
      <c r="Q23" s="81"/>
    </row>
    <row r="24" spans="1:17" ht="12.75" customHeight="1">
      <c r="A24" s="2" t="s">
        <v>518</v>
      </c>
      <c r="B24" s="24">
        <v>0.014722222222222222</v>
      </c>
      <c r="C24" s="13">
        <v>2011</v>
      </c>
      <c r="D24" s="37">
        <f>B24/6.2</f>
        <v>0.002374551971326165</v>
      </c>
      <c r="E24" s="2"/>
      <c r="F24" s="24"/>
      <c r="G24" s="2"/>
      <c r="H24" s="2"/>
      <c r="I24" s="62"/>
      <c r="J24" s="24"/>
      <c r="K24" s="24">
        <v>0.014722222222222222</v>
      </c>
      <c r="L24" s="24">
        <v>0.01539351851851852</v>
      </c>
      <c r="M24" s="24"/>
      <c r="N24" s="24"/>
      <c r="O24" s="24"/>
      <c r="P24" s="24"/>
      <c r="Q24" s="81"/>
    </row>
    <row r="25" spans="1:17" ht="12.75" customHeight="1">
      <c r="A25" s="2" t="s">
        <v>222</v>
      </c>
      <c r="B25" s="24">
        <v>0.014791666666666668</v>
      </c>
      <c r="C25" s="13">
        <v>2010</v>
      </c>
      <c r="D25" s="37">
        <f t="shared" si="0"/>
        <v>0.0023857526881720433</v>
      </c>
      <c r="E25" s="2"/>
      <c r="F25" s="24">
        <v>0.01494212962962963</v>
      </c>
      <c r="G25" s="24">
        <f>+F25-B25</f>
        <v>0.00015046296296296162</v>
      </c>
      <c r="H25" s="2">
        <v>2007</v>
      </c>
      <c r="I25" s="62"/>
      <c r="J25" s="24">
        <v>0.014791666666666668</v>
      </c>
      <c r="K25" s="24">
        <v>0.014907407407407406</v>
      </c>
      <c r="L25" s="24"/>
      <c r="M25" s="24"/>
      <c r="N25" s="24"/>
      <c r="O25" s="24"/>
      <c r="P25" s="24"/>
      <c r="Q25" s="72"/>
    </row>
    <row r="26" spans="1:17" ht="12.75" customHeight="1">
      <c r="A26" s="2" t="s">
        <v>218</v>
      </c>
      <c r="B26" s="24">
        <v>0.014930555555555556</v>
      </c>
      <c r="C26" s="13">
        <v>2014</v>
      </c>
      <c r="D26" s="37">
        <f>B26/6.2</f>
        <v>0.0024081541218637995</v>
      </c>
      <c r="E26" s="2"/>
      <c r="F26" s="24">
        <v>0.014965277777777779</v>
      </c>
      <c r="G26" s="24">
        <f>+F26-B26</f>
        <v>3.4722222222222446E-05</v>
      </c>
      <c r="H26" s="13">
        <v>2011</v>
      </c>
      <c r="I26" s="62"/>
      <c r="J26" s="24"/>
      <c r="K26" s="24">
        <v>0.014965277777777779</v>
      </c>
      <c r="L26" s="24">
        <v>0.015173611111111112</v>
      </c>
      <c r="M26" s="24">
        <v>0.014930555555555556</v>
      </c>
      <c r="N26" s="24">
        <v>0.01545138888888889</v>
      </c>
      <c r="O26" s="24"/>
      <c r="P26" s="24"/>
      <c r="Q26" s="72"/>
    </row>
    <row r="27" spans="1:17" ht="12.75" customHeight="1">
      <c r="A27" s="2" t="s">
        <v>221</v>
      </c>
      <c r="B27" s="24">
        <v>0.015011574074074075</v>
      </c>
      <c r="C27" s="13">
        <v>2010</v>
      </c>
      <c r="D27" s="37">
        <f t="shared" si="0"/>
        <v>0.002421221624850657</v>
      </c>
      <c r="E27" s="2"/>
      <c r="F27" s="24"/>
      <c r="G27" s="2"/>
      <c r="H27" s="2"/>
      <c r="I27" s="62"/>
      <c r="J27" s="24">
        <v>0.015011574074074075</v>
      </c>
      <c r="K27" s="24">
        <v>0.015023148148148148</v>
      </c>
      <c r="L27" s="24"/>
      <c r="M27" s="24"/>
      <c r="N27" s="24"/>
      <c r="O27" s="24"/>
      <c r="P27" s="24"/>
      <c r="Q27" s="72"/>
    </row>
    <row r="28" spans="1:17" ht="12.75" customHeight="1">
      <c r="A28" s="2" t="s">
        <v>225</v>
      </c>
      <c r="B28" s="24">
        <v>0.015046296296296295</v>
      </c>
      <c r="C28" s="13">
        <v>2015</v>
      </c>
      <c r="D28" s="37">
        <f>B28/6.2</f>
        <v>0.002426821983273596</v>
      </c>
      <c r="E28" s="2"/>
      <c r="F28" s="24"/>
      <c r="G28" s="2"/>
      <c r="H28" s="2"/>
      <c r="I28" s="62"/>
      <c r="J28" s="24"/>
      <c r="K28" s="24"/>
      <c r="L28" s="24"/>
      <c r="M28" s="24"/>
      <c r="N28" s="24">
        <v>0.015046296296296295</v>
      </c>
      <c r="O28" s="24"/>
      <c r="P28" s="24"/>
      <c r="Q28" s="72"/>
    </row>
    <row r="29" spans="1:17" ht="12.75" customHeight="1">
      <c r="A29" s="2" t="s">
        <v>305</v>
      </c>
      <c r="B29" s="24">
        <v>0.015046296296296295</v>
      </c>
      <c r="C29" s="13">
        <v>2008</v>
      </c>
      <c r="D29" s="37">
        <f t="shared" si="0"/>
        <v>0.002426821983273596</v>
      </c>
      <c r="E29" s="2"/>
      <c r="F29" s="24"/>
      <c r="G29" s="2"/>
      <c r="H29" s="2"/>
      <c r="I29" s="62"/>
      <c r="J29" s="24">
        <v>0.015740740740740743</v>
      </c>
      <c r="K29" s="24">
        <v>0.01619212962962963</v>
      </c>
      <c r="L29" s="24"/>
      <c r="M29" s="24"/>
      <c r="N29" s="24">
        <v>0.020810185185185185</v>
      </c>
      <c r="O29" s="24"/>
      <c r="P29" s="24"/>
      <c r="Q29" s="72"/>
    </row>
    <row r="30" spans="1:17" ht="12.75" customHeight="1">
      <c r="A30" s="2" t="s">
        <v>373</v>
      </c>
      <c r="B30" s="24">
        <v>0.015150462962962963</v>
      </c>
      <c r="C30" s="13">
        <v>2008</v>
      </c>
      <c r="D30" s="37">
        <f t="shared" si="0"/>
        <v>0.0024436230585424133</v>
      </c>
      <c r="E30" s="2"/>
      <c r="F30" s="24"/>
      <c r="G30" s="2"/>
      <c r="H30" s="2"/>
      <c r="I30" s="62"/>
      <c r="J30" s="24"/>
      <c r="K30" s="24"/>
      <c r="L30" s="24"/>
      <c r="M30" s="24"/>
      <c r="N30" s="24"/>
      <c r="O30" s="24"/>
      <c r="P30" s="24"/>
      <c r="Q30" s="72"/>
    </row>
    <row r="31" spans="1:17" ht="12.75" customHeight="1">
      <c r="A31" s="2" t="s">
        <v>529</v>
      </c>
      <c r="B31" s="24">
        <v>0.015300925925925926</v>
      </c>
      <c r="C31" s="13">
        <v>2006</v>
      </c>
      <c r="D31" s="37">
        <f t="shared" si="0"/>
        <v>0.002467891278375149</v>
      </c>
      <c r="E31" s="2"/>
      <c r="F31" s="24"/>
      <c r="G31" s="2"/>
      <c r="H31" s="2"/>
      <c r="I31" s="62"/>
      <c r="J31" s="24"/>
      <c r="K31" s="24"/>
      <c r="L31" s="24"/>
      <c r="M31" s="24"/>
      <c r="N31" s="24"/>
      <c r="O31" s="24"/>
      <c r="P31" s="24"/>
      <c r="Q31" s="72"/>
    </row>
    <row r="32" spans="1:16" ht="12.75" customHeight="1">
      <c r="A32" s="2" t="s">
        <v>235</v>
      </c>
      <c r="B32" s="24">
        <v>0.015324074074074073</v>
      </c>
      <c r="C32" s="35">
        <v>2016</v>
      </c>
      <c r="D32" s="47">
        <f>B32/6.2</f>
        <v>0.0024716248506571085</v>
      </c>
      <c r="E32" s="2"/>
      <c r="F32" s="24">
        <v>0.015509259259259257</v>
      </c>
      <c r="G32" s="24">
        <f>+F32-B32</f>
        <v>0.00018518518518518406</v>
      </c>
      <c r="H32" s="13">
        <v>2014</v>
      </c>
      <c r="I32" s="2"/>
      <c r="J32" s="24"/>
      <c r="K32" s="24">
        <v>0.016840277777777777</v>
      </c>
      <c r="L32" s="24">
        <v>0.016620370370370372</v>
      </c>
      <c r="M32" s="24">
        <v>0.015509259259259257</v>
      </c>
      <c r="N32" s="24">
        <v>0.015856481481481482</v>
      </c>
      <c r="O32" s="24">
        <v>0.015324074074074073</v>
      </c>
      <c r="P32" s="24"/>
    </row>
    <row r="33" spans="1:16" ht="12.75" customHeight="1">
      <c r="A33" s="2" t="s">
        <v>429</v>
      </c>
      <c r="B33" s="24">
        <v>0.015324074074074073</v>
      </c>
      <c r="C33" s="13">
        <v>2013</v>
      </c>
      <c r="D33" s="37">
        <f>B33/6.2</f>
        <v>0.0024716248506571085</v>
      </c>
      <c r="E33" s="2"/>
      <c r="F33" s="24">
        <v>0.015381944444444443</v>
      </c>
      <c r="G33" s="24">
        <f>+F33-B33</f>
        <v>5.7870370370369587E-05</v>
      </c>
      <c r="H33" s="13">
        <v>2011</v>
      </c>
      <c r="I33" s="62"/>
      <c r="J33" s="24">
        <v>0.015520833333333333</v>
      </c>
      <c r="K33" s="24">
        <v>0.015381944444444443</v>
      </c>
      <c r="L33" s="24">
        <v>0.015324074074074073</v>
      </c>
      <c r="M33" s="24">
        <v>0.015636574074074074</v>
      </c>
      <c r="N33" s="24"/>
      <c r="O33" s="24"/>
      <c r="P33" s="24"/>
    </row>
    <row r="34" spans="1:16" ht="12.75" customHeight="1">
      <c r="A34" s="2" t="s">
        <v>479</v>
      </c>
      <c r="B34" s="24">
        <v>0.015347222222222222</v>
      </c>
      <c r="C34" s="13">
        <v>2007</v>
      </c>
      <c r="D34" s="37">
        <f t="shared" si="0"/>
        <v>0.002475358422939068</v>
      </c>
      <c r="E34" s="2"/>
      <c r="F34" s="24"/>
      <c r="G34" s="2"/>
      <c r="H34" s="2"/>
      <c r="I34" s="62"/>
      <c r="J34" s="24"/>
      <c r="K34" s="24"/>
      <c r="L34" s="24"/>
      <c r="M34" s="24"/>
      <c r="N34" s="24"/>
      <c r="O34" s="24"/>
      <c r="P34" s="24"/>
    </row>
    <row r="35" spans="1:16" ht="12.75" customHeight="1">
      <c r="A35" s="2" t="s">
        <v>413</v>
      </c>
      <c r="B35" s="24">
        <v>0.01545138888888889</v>
      </c>
      <c r="C35" s="13">
        <v>2010</v>
      </c>
      <c r="D35" s="37">
        <f t="shared" si="0"/>
        <v>0.0024921594982078854</v>
      </c>
      <c r="E35" s="2"/>
      <c r="F35" s="24"/>
      <c r="G35" s="2"/>
      <c r="H35" s="2"/>
      <c r="I35" s="62"/>
      <c r="J35" s="24">
        <v>0.01545138888888889</v>
      </c>
      <c r="K35" s="24"/>
      <c r="L35" s="24"/>
      <c r="M35" s="24"/>
      <c r="N35" s="24"/>
      <c r="O35" s="24"/>
      <c r="P35" s="24"/>
    </row>
    <row r="36" spans="1:16" ht="12.75" customHeight="1">
      <c r="A36" s="2" t="s">
        <v>213</v>
      </c>
      <c r="B36" s="24">
        <v>0.015462962962962963</v>
      </c>
      <c r="C36" s="13">
        <v>2013</v>
      </c>
      <c r="D36" s="37">
        <f t="shared" si="0"/>
        <v>0.002494026284348865</v>
      </c>
      <c r="J36" s="25"/>
      <c r="L36" s="24">
        <v>0.015462962962962963</v>
      </c>
      <c r="M36" s="24">
        <v>0.016377314814814813</v>
      </c>
      <c r="N36" s="24"/>
      <c r="O36" s="24"/>
      <c r="P36" s="24"/>
    </row>
    <row r="37" spans="1:16" ht="12.75" customHeight="1">
      <c r="A37" s="2" t="s">
        <v>277</v>
      </c>
      <c r="B37" s="24">
        <v>0.01577546296296296</v>
      </c>
      <c r="C37" s="13">
        <v>2008</v>
      </c>
      <c r="D37" s="37">
        <f t="shared" si="0"/>
        <v>0.002544429510155316</v>
      </c>
      <c r="E37" s="2"/>
      <c r="F37" s="24"/>
      <c r="G37" s="2"/>
      <c r="H37" s="2"/>
      <c r="I37" s="62"/>
      <c r="J37" s="24"/>
      <c r="K37" s="24"/>
      <c r="L37" s="24"/>
      <c r="M37" s="24"/>
      <c r="N37" s="24"/>
      <c r="O37" s="24"/>
      <c r="P37" s="24"/>
    </row>
    <row r="38" spans="1:16" ht="12.75" customHeight="1">
      <c r="A38" s="2" t="s">
        <v>304</v>
      </c>
      <c r="B38" s="24">
        <v>0.015844907407407408</v>
      </c>
      <c r="C38" s="13">
        <v>2014</v>
      </c>
      <c r="D38" s="37">
        <f t="shared" si="0"/>
        <v>0.002555630227001195</v>
      </c>
      <c r="E38" s="2"/>
      <c r="F38" s="24">
        <v>0.015891203703703703</v>
      </c>
      <c r="G38" s="24">
        <f>+F38-B38</f>
        <v>4.629629629629428E-05</v>
      </c>
      <c r="H38" s="13">
        <v>2010</v>
      </c>
      <c r="I38" s="62"/>
      <c r="J38" s="24">
        <v>0.015891203703703703</v>
      </c>
      <c r="K38" s="24">
        <v>0.017511574074074072</v>
      </c>
      <c r="L38" s="24">
        <v>0.017233796296296296</v>
      </c>
      <c r="M38" s="24">
        <v>0.015844907407407408</v>
      </c>
      <c r="N38" s="24"/>
      <c r="O38" s="24"/>
      <c r="P38" s="24"/>
    </row>
    <row r="39" spans="1:16" ht="12.75" customHeight="1">
      <c r="A39" s="2" t="s">
        <v>212</v>
      </c>
      <c r="B39" s="24">
        <v>0.0159375</v>
      </c>
      <c r="C39" s="13">
        <v>2008</v>
      </c>
      <c r="D39" s="37">
        <f t="shared" si="0"/>
        <v>0.0025705645161290323</v>
      </c>
      <c r="E39" s="2"/>
      <c r="F39" s="24"/>
      <c r="G39" s="2"/>
      <c r="H39" s="2"/>
      <c r="I39" s="62"/>
      <c r="J39" s="24"/>
      <c r="K39" s="24"/>
      <c r="L39" s="24"/>
      <c r="M39" s="24"/>
      <c r="N39" s="24"/>
      <c r="O39" s="24"/>
      <c r="P39" s="24"/>
    </row>
    <row r="40" spans="1:16" ht="12.75" customHeight="1">
      <c r="A40" s="2" t="s">
        <v>271</v>
      </c>
      <c r="B40" s="24">
        <v>0.016030092592592592</v>
      </c>
      <c r="C40" s="13">
        <v>2006</v>
      </c>
      <c r="D40" s="37">
        <f t="shared" si="0"/>
        <v>0.0025854988052568697</v>
      </c>
      <c r="E40" s="2"/>
      <c r="F40" s="24"/>
      <c r="G40" s="2"/>
      <c r="H40" s="2"/>
      <c r="I40" s="62"/>
      <c r="J40" s="24"/>
      <c r="K40" s="24"/>
      <c r="L40" s="24"/>
      <c r="M40" s="24"/>
      <c r="N40" s="24"/>
      <c r="O40" s="24"/>
      <c r="P40" s="24"/>
    </row>
    <row r="41" spans="1:16" ht="12.75">
      <c r="A41" s="2" t="s">
        <v>238</v>
      </c>
      <c r="B41" s="24">
        <v>0.01633101851851852</v>
      </c>
      <c r="C41" s="13">
        <v>2013</v>
      </c>
      <c r="D41" s="37">
        <f t="shared" si="0"/>
        <v>0.002634035244922342</v>
      </c>
      <c r="J41" s="25"/>
      <c r="L41" s="24">
        <v>0.01633101851851852</v>
      </c>
      <c r="M41" s="24"/>
      <c r="N41" s="24"/>
      <c r="O41" s="24"/>
      <c r="P41" s="24"/>
    </row>
    <row r="42" spans="1:16" ht="12.75" customHeight="1">
      <c r="A42" s="2" t="s">
        <v>256</v>
      </c>
      <c r="B42" s="24">
        <v>0.016435185185185188</v>
      </c>
      <c r="C42" s="13">
        <v>2010</v>
      </c>
      <c r="D42" s="37">
        <f t="shared" si="0"/>
        <v>0.0026508363201911593</v>
      </c>
      <c r="E42" s="2"/>
      <c r="F42" s="24">
        <v>0.016527777777777777</v>
      </c>
      <c r="G42" s="24">
        <f>+F42-B42</f>
        <v>9.259259259258856E-05</v>
      </c>
      <c r="H42" s="13">
        <v>2008</v>
      </c>
      <c r="I42" s="2"/>
      <c r="J42" s="24">
        <v>0.016435185185185188</v>
      </c>
      <c r="K42" s="24"/>
      <c r="L42" s="24"/>
      <c r="M42" s="24"/>
      <c r="N42" s="24"/>
      <c r="O42" s="24"/>
      <c r="P42" s="24"/>
    </row>
    <row r="43" spans="1:16" ht="12.75" customHeight="1">
      <c r="A43" s="2" t="s">
        <v>259</v>
      </c>
      <c r="B43" s="24">
        <v>0.016666666666666666</v>
      </c>
      <c r="C43" s="13">
        <v>2014</v>
      </c>
      <c r="D43" s="37">
        <f>B43/6.2</f>
        <v>0.0026881720430107525</v>
      </c>
      <c r="E43" s="2"/>
      <c r="F43" s="24">
        <v>0.017638888888888888</v>
      </c>
      <c r="G43" s="24">
        <f>+F43-B43</f>
        <v>0.0009722222222222215</v>
      </c>
      <c r="H43" s="13">
        <v>2010</v>
      </c>
      <c r="I43" s="2"/>
      <c r="J43" s="24">
        <v>0.017638888888888888</v>
      </c>
      <c r="K43" s="2"/>
      <c r="L43" s="24"/>
      <c r="M43" s="24">
        <v>0.016666666666666666</v>
      </c>
      <c r="N43" s="24"/>
      <c r="O43" s="24"/>
      <c r="P43" s="24"/>
    </row>
    <row r="44" spans="1:16" ht="12.75" customHeight="1">
      <c r="A44" s="2" t="s">
        <v>264</v>
      </c>
      <c r="B44" s="24">
        <v>0.016944444444444443</v>
      </c>
      <c r="C44" s="13">
        <v>2014</v>
      </c>
      <c r="D44" s="37">
        <f>B44/6.2</f>
        <v>0.0027329749103942647</v>
      </c>
      <c r="E44" s="2"/>
      <c r="F44" s="24"/>
      <c r="G44" s="24"/>
      <c r="H44" s="13"/>
      <c r="I44" s="2"/>
      <c r="J44" s="24"/>
      <c r="K44" s="2"/>
      <c r="L44" s="24"/>
      <c r="M44" s="24">
        <v>0.016944444444444443</v>
      </c>
      <c r="N44" s="24"/>
      <c r="O44" s="24"/>
      <c r="P44" s="24"/>
    </row>
    <row r="45" spans="1:16" ht="12.75">
      <c r="A45" s="2" t="s">
        <v>394</v>
      </c>
      <c r="B45" s="24">
        <v>0.017430555555555557</v>
      </c>
      <c r="C45" s="13">
        <v>2013</v>
      </c>
      <c r="D45" s="37">
        <f>B45/6.2</f>
        <v>0.002811379928315412</v>
      </c>
      <c r="J45" s="25"/>
      <c r="L45" s="24">
        <v>0.017430555555555557</v>
      </c>
      <c r="M45" s="24"/>
      <c r="N45" s="24"/>
      <c r="O45" s="24"/>
      <c r="P45" s="24"/>
    </row>
    <row r="46" spans="1:16" ht="12.75">
      <c r="A46" s="2" t="s">
        <v>308</v>
      </c>
      <c r="B46" s="24">
        <v>0.017974537037037035</v>
      </c>
      <c r="C46" s="13">
        <v>2013</v>
      </c>
      <c r="D46" s="37">
        <f>B46/6.2</f>
        <v>0.0028991188769414574</v>
      </c>
      <c r="L46" s="24">
        <v>0.017974537037037035</v>
      </c>
      <c r="M46" s="24"/>
      <c r="N46" s="24"/>
      <c r="O46" s="24"/>
      <c r="P46" s="24"/>
    </row>
    <row r="47" spans="1:16" ht="12.75">
      <c r="A47" s="2" t="s">
        <v>508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4"/>
      <c r="M47" s="24"/>
      <c r="N47" s="24"/>
      <c r="O47" s="24"/>
      <c r="P47" s="24"/>
    </row>
    <row r="48" spans="1:16" ht="12.75">
      <c r="A48" s="2" t="s">
        <v>195</v>
      </c>
      <c r="B48" s="24"/>
      <c r="C48" s="13"/>
      <c r="D48" s="24"/>
      <c r="E48" s="2"/>
      <c r="F48" s="2"/>
      <c r="G48" s="2"/>
      <c r="H48" s="2"/>
      <c r="I48" s="2"/>
      <c r="J48" s="24">
        <v>0.014224537037037037</v>
      </c>
      <c r="K48" s="24">
        <v>0.013958333333333335</v>
      </c>
      <c r="L48" s="24">
        <v>0.01880787037037037</v>
      </c>
      <c r="M48" s="24">
        <v>0.014074074074074074</v>
      </c>
      <c r="N48" s="24">
        <v>0.01423611111111111</v>
      </c>
      <c r="O48" s="24"/>
      <c r="P48" s="24"/>
    </row>
    <row r="49" spans="1:16" ht="12.75">
      <c r="A49" s="2" t="s">
        <v>331</v>
      </c>
      <c r="B49" s="24"/>
      <c r="C49" s="13"/>
      <c r="D49" s="24"/>
      <c r="E49" s="2"/>
      <c r="F49" s="2"/>
      <c r="G49" s="2"/>
      <c r="H49" s="2"/>
      <c r="I49" s="2"/>
      <c r="J49" s="24"/>
      <c r="K49" s="24"/>
      <c r="L49" s="24"/>
      <c r="M49" s="24"/>
      <c r="N49" s="24">
        <v>0.014097222222222221</v>
      </c>
      <c r="O49" s="24"/>
      <c r="P49" s="24"/>
    </row>
    <row r="50" spans="1:16" ht="12.75">
      <c r="A50" s="2" t="s">
        <v>375</v>
      </c>
      <c r="B50" s="27"/>
      <c r="D50" s="27"/>
      <c r="L50" s="24">
        <v>0.014189814814814815</v>
      </c>
      <c r="M50" s="24"/>
      <c r="N50" s="24"/>
      <c r="O50" s="24"/>
      <c r="P50" s="24"/>
    </row>
    <row r="51" spans="1:16" ht="12.75">
      <c r="A51" s="2" t="s">
        <v>202</v>
      </c>
      <c r="B51" s="27"/>
      <c r="D51" s="27"/>
      <c r="I51" s="26"/>
      <c r="J51" s="26"/>
      <c r="K51" s="26"/>
      <c r="L51" s="26"/>
      <c r="M51" s="24">
        <v>0.014201388888888888</v>
      </c>
      <c r="N51" s="24">
        <v>0.014189814814814815</v>
      </c>
      <c r="O51" s="26"/>
      <c r="P51" s="24"/>
    </row>
    <row r="52" spans="1:16" ht="12.75">
      <c r="A52" s="2" t="s">
        <v>187</v>
      </c>
      <c r="B52" s="64"/>
      <c r="C52" s="2"/>
      <c r="D52" s="24"/>
      <c r="E52" s="2"/>
      <c r="F52" s="2"/>
      <c r="G52" s="2"/>
      <c r="H52" s="2"/>
      <c r="I52" s="65"/>
      <c r="J52" s="24">
        <v>0.014525462962962964</v>
      </c>
      <c r="K52" s="65"/>
      <c r="L52" s="24"/>
      <c r="M52" s="24"/>
      <c r="N52" s="24"/>
      <c r="O52" s="24"/>
      <c r="P52" s="24"/>
    </row>
    <row r="53" spans="1:16" ht="12.75">
      <c r="A53" s="2" t="s">
        <v>385</v>
      </c>
      <c r="B53" s="27"/>
      <c r="D53" s="27"/>
      <c r="M53" s="24">
        <v>0.015243055555555557</v>
      </c>
      <c r="N53" s="24"/>
      <c r="P53" s="24"/>
    </row>
    <row r="54" spans="1:16" ht="12.75">
      <c r="A54" s="2" t="s">
        <v>237</v>
      </c>
      <c r="B54" s="27"/>
      <c r="D54" s="27"/>
      <c r="M54" s="24">
        <v>0.01537037037037037</v>
      </c>
      <c r="N54" s="24">
        <v>0.01613425925925926</v>
      </c>
      <c r="P54" s="24"/>
    </row>
    <row r="55" spans="1:16" ht="12.75">
      <c r="A55" s="2" t="s">
        <v>302</v>
      </c>
      <c r="M55" s="24"/>
      <c r="N55" s="24">
        <v>0.015381944444444443</v>
      </c>
      <c r="P55" s="24"/>
    </row>
    <row r="56" spans="1:16" ht="12.75">
      <c r="A56" s="2" t="s">
        <v>377</v>
      </c>
      <c r="B56" s="27"/>
      <c r="D56" s="25"/>
      <c r="J56" s="25"/>
      <c r="L56" s="24">
        <v>0.015439814814814816</v>
      </c>
      <c r="M56" s="24"/>
      <c r="N56" s="24"/>
      <c r="O56" s="24"/>
      <c r="P56" s="24"/>
    </row>
    <row r="57" spans="1:16" ht="12.75">
      <c r="A57" s="2" t="s">
        <v>185</v>
      </c>
      <c r="B57" s="27"/>
      <c r="D57" s="27"/>
      <c r="M57" s="24">
        <v>0.015555555555555553</v>
      </c>
      <c r="N57" s="24">
        <v>0.016307870370370372</v>
      </c>
      <c r="P57" s="24"/>
    </row>
    <row r="58" spans="1:16" ht="12.75">
      <c r="A58" s="2" t="s">
        <v>233</v>
      </c>
      <c r="B58" s="27"/>
      <c r="D58" s="27"/>
      <c r="M58" s="24">
        <v>0.01587962962962963</v>
      </c>
      <c r="N58" s="24"/>
      <c r="P58" s="24"/>
    </row>
    <row r="59" spans="1:16" ht="12.75">
      <c r="A59" s="2" t="s">
        <v>317</v>
      </c>
      <c r="B59" s="27"/>
      <c r="D59" s="25"/>
      <c r="J59" s="25"/>
      <c r="L59" s="24">
        <v>0.0159375</v>
      </c>
      <c r="M59" s="24"/>
      <c r="N59" s="24">
        <v>0.01642361111111111</v>
      </c>
      <c r="O59" s="24"/>
      <c r="P59" s="24"/>
    </row>
    <row r="60" spans="1:16" ht="12.75">
      <c r="A60" s="2" t="s">
        <v>301</v>
      </c>
      <c r="B60" s="64"/>
      <c r="C60" s="2"/>
      <c r="D60" s="24"/>
      <c r="E60" s="2"/>
      <c r="F60" s="2"/>
      <c r="G60" s="2"/>
      <c r="H60" s="2"/>
      <c r="I60" s="2"/>
      <c r="J60" s="24">
        <v>0.016493055555555556</v>
      </c>
      <c r="K60" s="2"/>
      <c r="L60" s="24">
        <v>0.01628472222222222</v>
      </c>
      <c r="M60" s="24">
        <v>0.016076388888888887</v>
      </c>
      <c r="N60" s="24">
        <v>0.01815972222222222</v>
      </c>
      <c r="O60" s="24"/>
      <c r="P60" s="24"/>
    </row>
    <row r="61" spans="1:16" ht="12.75">
      <c r="A61" s="2" t="s">
        <v>205</v>
      </c>
      <c r="M61" s="24">
        <v>0.016087962962962964</v>
      </c>
      <c r="N61" s="24"/>
      <c r="P61" s="24"/>
    </row>
    <row r="62" spans="1:16" ht="12.75">
      <c r="A62" s="2" t="s">
        <v>206</v>
      </c>
      <c r="B62" s="27"/>
      <c r="D62" s="27"/>
      <c r="I62" s="26"/>
      <c r="J62" s="26"/>
      <c r="K62" s="26"/>
      <c r="L62" s="24">
        <v>0.01622685185185185</v>
      </c>
      <c r="M62" s="24"/>
      <c r="O62" s="24"/>
      <c r="P62" s="24"/>
    </row>
    <row r="63" spans="1:16" ht="12.75">
      <c r="A63" s="2" t="s">
        <v>328</v>
      </c>
      <c r="B63" s="27"/>
      <c r="D63" s="27"/>
      <c r="J63" s="25"/>
      <c r="L63" s="24">
        <v>0.016585648148148148</v>
      </c>
      <c r="M63" s="24"/>
      <c r="N63" s="24"/>
      <c r="O63" s="24"/>
      <c r="P63" s="24"/>
    </row>
    <row r="64" spans="1:16" ht="12.75">
      <c r="A64" s="2" t="s">
        <v>310</v>
      </c>
      <c r="B64" s="27"/>
      <c r="D64" s="27"/>
      <c r="J64" s="25"/>
      <c r="L64" s="24">
        <v>0.01744212962962963</v>
      </c>
      <c r="M64" s="24"/>
      <c r="N64" s="24"/>
      <c r="O64" s="24"/>
      <c r="P64" s="24"/>
    </row>
    <row r="65" spans="1:16" ht="12.75">
      <c r="A65" s="2" t="s">
        <v>396</v>
      </c>
      <c r="M65" s="24">
        <v>0.017743055555555557</v>
      </c>
      <c r="N65" s="24"/>
      <c r="P65" s="24"/>
    </row>
    <row r="66" spans="1:16" ht="12.75">
      <c r="A66" s="2" t="s">
        <v>297</v>
      </c>
      <c r="B66" s="27"/>
      <c r="D66" s="27"/>
      <c r="L66" s="24">
        <v>0.019490740740740743</v>
      </c>
      <c r="M66" s="24">
        <v>0.018645833333333334</v>
      </c>
      <c r="N66" s="24"/>
      <c r="O66" s="24"/>
      <c r="P66" s="24"/>
    </row>
    <row r="67" spans="1:16" ht="12.75">
      <c r="A67" s="2" t="s">
        <v>228</v>
      </c>
      <c r="B67" s="24"/>
      <c r="C67" s="13"/>
      <c r="D67" s="24"/>
      <c r="E67" s="2"/>
      <c r="F67" s="2"/>
      <c r="G67" s="2"/>
      <c r="H67" s="2"/>
      <c r="I67" s="2"/>
      <c r="J67" s="24"/>
      <c r="K67" s="24">
        <v>0.01877314814814815</v>
      </c>
      <c r="L67" s="24"/>
      <c r="M67" s="24"/>
      <c r="N67" s="24"/>
      <c r="O67" s="24"/>
      <c r="P67" s="24"/>
    </row>
    <row r="68" spans="13:14" ht="12.75">
      <c r="M68" s="24"/>
      <c r="N68" s="24"/>
    </row>
    <row r="69" ht="12.75">
      <c r="N69" s="24"/>
    </row>
    <row r="70" spans="1:14" ht="12.75">
      <c r="A70" t="s">
        <v>124</v>
      </c>
      <c r="N70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4" max="4" width="10.421875" style="0" bestFit="1" customWidth="1"/>
    <col min="7" max="7" width="12.28125" style="0" bestFit="1" customWidth="1"/>
    <col min="8" max="8" width="13.8515625" style="0" bestFit="1" customWidth="1"/>
    <col min="9" max="9" width="5.28125" style="0" bestFit="1" customWidth="1"/>
    <col min="10" max="10" width="9.00390625" style="0" bestFit="1" customWidth="1"/>
    <col min="11" max="11" width="9.00390625" style="0" customWidth="1"/>
    <col min="12" max="16" width="9.8515625" style="0" customWidth="1"/>
  </cols>
  <sheetData>
    <row r="1" spans="1:18" ht="12.75">
      <c r="A1" s="41" t="s">
        <v>183</v>
      </c>
      <c r="B1" s="16" t="s">
        <v>1</v>
      </c>
      <c r="C1" s="11" t="s">
        <v>3</v>
      </c>
      <c r="D1" s="10" t="s">
        <v>4</v>
      </c>
      <c r="E1" s="10" t="s">
        <v>42</v>
      </c>
      <c r="G1" s="1" t="s">
        <v>59</v>
      </c>
      <c r="H1" s="1" t="s">
        <v>76</v>
      </c>
      <c r="I1" s="22" t="s">
        <v>3</v>
      </c>
      <c r="J1" s="22" t="s">
        <v>77</v>
      </c>
      <c r="K1" s="22"/>
      <c r="L1" s="22" t="s">
        <v>114</v>
      </c>
      <c r="M1" s="22" t="s">
        <v>123</v>
      </c>
      <c r="N1" s="22" t="s">
        <v>141</v>
      </c>
      <c r="O1" s="22" t="s">
        <v>148</v>
      </c>
      <c r="P1" s="22" t="s">
        <v>158</v>
      </c>
      <c r="R1" s="22"/>
    </row>
    <row r="2" spans="1:14" ht="12.75">
      <c r="A2" s="6" t="s">
        <v>532</v>
      </c>
      <c r="B2" s="95">
        <v>0.36864583333333334</v>
      </c>
      <c r="C2" s="15">
        <v>2015</v>
      </c>
      <c r="E2" s="47">
        <f>B2/100</f>
        <v>0.0036864583333333333</v>
      </c>
      <c r="N2" s="95">
        <v>0.36864583333333334</v>
      </c>
    </row>
    <row r="3" spans="1:16" ht="12.75">
      <c r="A3" s="34" t="s">
        <v>293</v>
      </c>
      <c r="B3" s="17">
        <v>0.3797569444444444</v>
      </c>
      <c r="C3" s="13">
        <v>2009</v>
      </c>
      <c r="D3" s="35" t="s">
        <v>10</v>
      </c>
      <c r="E3" s="47">
        <f>B3/100</f>
        <v>0.003797569444444444</v>
      </c>
      <c r="F3" s="2"/>
      <c r="G3" s="2"/>
      <c r="H3" s="2"/>
      <c r="I3" s="2"/>
      <c r="J3" s="2"/>
      <c r="K3" s="2"/>
      <c r="L3" s="17">
        <v>0.5717939814814815</v>
      </c>
      <c r="N3" s="17">
        <v>0.5828472222222222</v>
      </c>
      <c r="O3" s="2"/>
      <c r="P3" s="1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15.00390625" style="0" customWidth="1"/>
    <col min="4" max="4" width="10.421875" style="0" bestFit="1" customWidth="1"/>
    <col min="7" max="7" width="12.28125" style="0" bestFit="1" customWidth="1"/>
    <col min="8" max="8" width="13.8515625" style="0" bestFit="1" customWidth="1"/>
    <col min="9" max="9" width="5.28125" style="0" bestFit="1" customWidth="1"/>
    <col min="10" max="10" width="9.00390625" style="0" bestFit="1" customWidth="1"/>
    <col min="12" max="14" width="10.140625" style="0" customWidth="1"/>
  </cols>
  <sheetData>
    <row r="1" spans="1:17" ht="12.75">
      <c r="A1" s="41" t="s">
        <v>183</v>
      </c>
      <c r="B1" s="16" t="s">
        <v>1</v>
      </c>
      <c r="C1" s="11" t="s">
        <v>3</v>
      </c>
      <c r="D1" s="10" t="s">
        <v>4</v>
      </c>
      <c r="E1" s="10" t="s">
        <v>42</v>
      </c>
      <c r="G1" s="1" t="s">
        <v>59</v>
      </c>
      <c r="H1" s="1" t="s">
        <v>76</v>
      </c>
      <c r="I1" s="22" t="s">
        <v>3</v>
      </c>
      <c r="J1" s="22" t="s">
        <v>77</v>
      </c>
      <c r="L1" s="22" t="s">
        <v>141</v>
      </c>
      <c r="M1" s="22" t="s">
        <v>148</v>
      </c>
      <c r="N1" s="22" t="s">
        <v>158</v>
      </c>
      <c r="O1" s="22"/>
      <c r="P1" s="22"/>
      <c r="Q1" s="22"/>
    </row>
    <row r="2" spans="1:14" ht="12.75">
      <c r="A2" s="42" t="s">
        <v>293</v>
      </c>
      <c r="B2" s="89">
        <v>0.9170601851851852</v>
      </c>
      <c r="C2" s="39">
        <v>2017</v>
      </c>
      <c r="D2" s="73" t="s">
        <v>146</v>
      </c>
      <c r="E2" s="74">
        <f>B2/160.9344</f>
        <v>0.0056983478062190875</v>
      </c>
      <c r="N2" s="89">
        <v>0.9170601851851852</v>
      </c>
    </row>
    <row r="3" spans="1:17" ht="12.75">
      <c r="A3" s="34" t="s">
        <v>213</v>
      </c>
      <c r="B3" s="43">
        <v>0.9805092592592594</v>
      </c>
      <c r="C3" s="20">
        <v>2015</v>
      </c>
      <c r="D3" s="35" t="s">
        <v>146</v>
      </c>
      <c r="E3" s="47">
        <f>B3/160.9344</f>
        <v>0.006092602074256712</v>
      </c>
      <c r="F3" s="2"/>
      <c r="G3" s="43"/>
      <c r="H3" s="24"/>
      <c r="I3" s="20"/>
      <c r="J3" s="35"/>
      <c r="K3" s="2"/>
      <c r="L3" s="43">
        <v>0.9805092592592594</v>
      </c>
      <c r="M3" s="43"/>
      <c r="N3" s="43"/>
      <c r="O3" s="43"/>
      <c r="P3" s="43"/>
      <c r="Q3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8515625" style="0" bestFit="1" customWidth="1"/>
    <col min="2" max="2" width="9.28125" style="9" customWidth="1"/>
    <col min="3" max="3" width="8.8515625" style="0" customWidth="1"/>
    <col min="4" max="4" width="9.421875" style="0" customWidth="1"/>
    <col min="5" max="5" width="4.140625" style="0" customWidth="1"/>
    <col min="6" max="6" width="12.28125" style="0" bestFit="1" customWidth="1"/>
    <col min="7" max="7" width="13.8515625" style="0" bestFit="1" customWidth="1"/>
    <col min="8" max="8" width="5.28125" style="0" bestFit="1" customWidth="1"/>
    <col min="10" max="11" width="9.8515625" style="0" bestFit="1" customWidth="1"/>
    <col min="12" max="17" width="10.8515625" style="0" customWidth="1"/>
  </cols>
  <sheetData>
    <row r="1" spans="1:17" ht="12.75">
      <c r="A1" s="22" t="s">
        <v>183</v>
      </c>
      <c r="B1" s="19" t="s">
        <v>1</v>
      </c>
      <c r="C1" s="11" t="s">
        <v>3</v>
      </c>
      <c r="D1" s="22" t="s">
        <v>43</v>
      </c>
      <c r="F1" s="1" t="s">
        <v>59</v>
      </c>
      <c r="G1" s="1" t="s">
        <v>76</v>
      </c>
      <c r="H1" s="22" t="s">
        <v>3</v>
      </c>
      <c r="J1" s="22" t="s">
        <v>91</v>
      </c>
      <c r="K1" s="22" t="s">
        <v>90</v>
      </c>
      <c r="L1" s="22" t="s">
        <v>108</v>
      </c>
      <c r="M1" s="22" t="s">
        <v>114</v>
      </c>
      <c r="N1" s="22" t="s">
        <v>123</v>
      </c>
      <c r="O1" s="22" t="s">
        <v>141</v>
      </c>
      <c r="P1" s="22"/>
      <c r="Q1" s="22"/>
    </row>
    <row r="2" spans="1:17" ht="12.75">
      <c r="A2" t="s">
        <v>380</v>
      </c>
      <c r="B2" s="58">
        <v>0.07569444444444444</v>
      </c>
      <c r="C2" s="15">
        <v>1991</v>
      </c>
      <c r="D2" s="21">
        <f aca="true" t="shared" si="0" ref="D2:D35">B2/0.8</f>
        <v>0.09461805555555554</v>
      </c>
      <c r="J2" s="58"/>
      <c r="K2" s="58"/>
      <c r="L2" s="12"/>
      <c r="M2" s="12"/>
      <c r="N2" s="12"/>
      <c r="O2" s="12"/>
      <c r="P2" s="12"/>
      <c r="Q2" s="12"/>
    </row>
    <row r="3" spans="1:17" ht="12.75">
      <c r="A3" t="s">
        <v>410</v>
      </c>
      <c r="B3" s="33">
        <v>0.0763888888888889</v>
      </c>
      <c r="C3" s="32">
        <v>2007</v>
      </c>
      <c r="D3" s="33">
        <f t="shared" si="0"/>
        <v>0.09548611111111112</v>
      </c>
      <c r="J3" s="33"/>
      <c r="K3" s="33"/>
      <c r="L3" s="12"/>
      <c r="M3" s="12"/>
      <c r="N3" s="12"/>
      <c r="O3" s="12"/>
      <c r="P3" s="12"/>
      <c r="Q3" s="12"/>
    </row>
    <row r="4" spans="1:17" ht="12.75">
      <c r="A4" t="s">
        <v>187</v>
      </c>
      <c r="B4" s="58">
        <v>0.07777777777777778</v>
      </c>
      <c r="C4" s="15"/>
      <c r="D4" s="21">
        <f t="shared" si="0"/>
        <v>0.09722222222222222</v>
      </c>
      <c r="J4" s="58"/>
      <c r="K4" s="58"/>
      <c r="L4" s="12"/>
      <c r="M4" s="12"/>
      <c r="N4" s="12"/>
      <c r="O4" s="12"/>
      <c r="P4" s="12"/>
      <c r="Q4" s="12"/>
    </row>
    <row r="5" spans="1:17" ht="12.75">
      <c r="A5" t="s">
        <v>199</v>
      </c>
      <c r="B5" s="58">
        <v>0.07777777777777778</v>
      </c>
      <c r="C5" s="15">
        <v>2000</v>
      </c>
      <c r="D5" s="21">
        <f t="shared" si="0"/>
        <v>0.09722222222222222</v>
      </c>
      <c r="J5" s="58"/>
      <c r="K5" s="58">
        <v>0.08680555555555557</v>
      </c>
      <c r="L5" s="12"/>
      <c r="M5" s="12">
        <v>0.08958333333333333</v>
      </c>
      <c r="N5" s="12"/>
      <c r="O5" s="12"/>
      <c r="P5" s="12"/>
      <c r="Q5" s="12"/>
    </row>
    <row r="6" spans="1:17" ht="12.75">
      <c r="A6" t="s">
        <v>191</v>
      </c>
      <c r="B6" s="58">
        <v>0.07777777777777778</v>
      </c>
      <c r="C6" s="15"/>
      <c r="D6" s="21">
        <f t="shared" si="0"/>
        <v>0.09722222222222222</v>
      </c>
      <c r="J6" s="58"/>
      <c r="K6" s="58"/>
      <c r="L6" s="12"/>
      <c r="M6" s="12"/>
      <c r="N6" s="12"/>
      <c r="O6" s="12"/>
      <c r="P6" s="12"/>
      <c r="Q6" s="12"/>
    </row>
    <row r="7" spans="1:17" ht="12.75">
      <c r="A7" t="s">
        <v>206</v>
      </c>
      <c r="B7" s="58">
        <v>0.07777777777777778</v>
      </c>
      <c r="C7" s="15"/>
      <c r="D7" s="21">
        <f>B7/0.8</f>
        <v>0.09722222222222222</v>
      </c>
      <c r="J7" s="58"/>
      <c r="K7" s="58">
        <v>0.08541666666666665</v>
      </c>
      <c r="L7" s="12"/>
      <c r="M7" s="12"/>
      <c r="N7" s="12"/>
      <c r="O7" s="12"/>
      <c r="P7" s="12"/>
      <c r="Q7" s="12"/>
    </row>
    <row r="8" spans="1:17" ht="12.75">
      <c r="A8" t="s">
        <v>317</v>
      </c>
      <c r="B8" s="58">
        <v>0.08055555555555556</v>
      </c>
      <c r="C8" s="15">
        <v>1988</v>
      </c>
      <c r="D8" s="21">
        <f t="shared" si="0"/>
        <v>0.10069444444444445</v>
      </c>
      <c r="J8" s="58"/>
      <c r="K8" s="12">
        <v>0.09305555555555556</v>
      </c>
      <c r="L8" s="12"/>
      <c r="M8" s="12">
        <v>0.09722222222222222</v>
      </c>
      <c r="N8" s="12"/>
      <c r="O8" s="12"/>
      <c r="P8" s="12"/>
      <c r="Q8" s="12"/>
    </row>
    <row r="9" spans="1:17" ht="12.75">
      <c r="A9" t="s">
        <v>188</v>
      </c>
      <c r="B9" s="58">
        <v>0.08125</v>
      </c>
      <c r="C9" s="15">
        <v>1992</v>
      </c>
      <c r="D9" s="21">
        <f>B9/0.8</f>
        <v>0.1015625</v>
      </c>
      <c r="J9" s="58"/>
      <c r="K9" s="12">
        <v>0.08750000000000001</v>
      </c>
      <c r="L9" s="12">
        <v>0.09097222222222222</v>
      </c>
      <c r="M9" s="12"/>
      <c r="N9" s="12"/>
      <c r="O9" s="12"/>
      <c r="P9" s="12"/>
      <c r="Q9" s="12"/>
    </row>
    <row r="10" spans="1:17" ht="12.75">
      <c r="A10" t="s">
        <v>190</v>
      </c>
      <c r="B10" s="58">
        <v>0.08125</v>
      </c>
      <c r="C10" s="15">
        <v>1990</v>
      </c>
      <c r="D10" s="21">
        <f t="shared" si="0"/>
        <v>0.1015625</v>
      </c>
      <c r="J10" s="58"/>
      <c r="K10" s="12"/>
      <c r="L10" s="12"/>
      <c r="M10" s="12"/>
      <c r="N10" s="12"/>
      <c r="O10" s="12"/>
      <c r="P10" s="12"/>
      <c r="Q10" s="12"/>
    </row>
    <row r="11" spans="1:17" ht="12.75">
      <c r="A11" t="s">
        <v>202</v>
      </c>
      <c r="B11" s="58">
        <v>0.08194444444444444</v>
      </c>
      <c r="C11" s="15"/>
      <c r="D11" s="21">
        <f t="shared" si="0"/>
        <v>0.10243055555555555</v>
      </c>
      <c r="J11" s="58"/>
      <c r="K11" s="12"/>
      <c r="L11" s="12"/>
      <c r="M11" s="12"/>
      <c r="N11" s="12"/>
      <c r="O11" s="12">
        <v>0.08333333333333333</v>
      </c>
      <c r="P11" s="12"/>
      <c r="Q11" s="12"/>
    </row>
    <row r="12" spans="1:17" ht="12.75">
      <c r="A12" t="s">
        <v>186</v>
      </c>
      <c r="B12" s="58">
        <v>0.08194444444444444</v>
      </c>
      <c r="C12" s="15">
        <v>2006</v>
      </c>
      <c r="D12" s="21">
        <f t="shared" si="0"/>
        <v>0.10243055555555555</v>
      </c>
      <c r="J12" s="58"/>
      <c r="K12" s="12"/>
      <c r="L12" s="12"/>
      <c r="M12" s="12"/>
      <c r="N12" s="12"/>
      <c r="O12" s="12"/>
      <c r="P12" s="12"/>
      <c r="Q12" s="12"/>
    </row>
    <row r="13" spans="1:17" ht="12.75">
      <c r="A13" t="s">
        <v>184</v>
      </c>
      <c r="B13" s="12">
        <v>0.08194444444444444</v>
      </c>
      <c r="C13" s="13">
        <v>1992</v>
      </c>
      <c r="D13" s="31">
        <f t="shared" si="0"/>
        <v>0.10243055555555555</v>
      </c>
      <c r="E13" s="2"/>
      <c r="J13" s="58"/>
      <c r="K13" s="12"/>
      <c r="L13" s="12"/>
      <c r="M13" s="12"/>
      <c r="N13" s="12"/>
      <c r="O13" s="12"/>
      <c r="P13" s="12"/>
      <c r="Q13" s="12"/>
    </row>
    <row r="14" spans="1:17" ht="12.75">
      <c r="A14" t="s">
        <v>359</v>
      </c>
      <c r="B14" s="12">
        <v>0.08194444444444444</v>
      </c>
      <c r="C14" s="13"/>
      <c r="D14" s="31">
        <f t="shared" si="0"/>
        <v>0.10243055555555555</v>
      </c>
      <c r="E14" s="2"/>
      <c r="J14" s="58"/>
      <c r="K14" s="12"/>
      <c r="L14" s="12"/>
      <c r="M14" s="12"/>
      <c r="N14" s="12"/>
      <c r="O14" s="12"/>
      <c r="P14" s="12"/>
      <c r="Q14" s="12"/>
    </row>
    <row r="15" spans="1:17" ht="12.75">
      <c r="A15" t="s">
        <v>193</v>
      </c>
      <c r="B15" s="12">
        <v>0.08263888888888889</v>
      </c>
      <c r="C15" s="13">
        <v>2010</v>
      </c>
      <c r="D15" s="31">
        <f>B15/0.8</f>
        <v>0.1032986111111111</v>
      </c>
      <c r="E15" s="2"/>
      <c r="J15" s="12">
        <f>+B15</f>
        <v>0.08263888888888889</v>
      </c>
      <c r="K15" s="12"/>
      <c r="L15" s="12"/>
      <c r="M15" s="12"/>
      <c r="N15" s="12"/>
      <c r="O15" s="12"/>
      <c r="P15" s="12"/>
      <c r="Q15" s="12"/>
    </row>
    <row r="16" spans="1:17" ht="12.75">
      <c r="A16" t="s">
        <v>189</v>
      </c>
      <c r="B16" s="12">
        <v>0.08263888888888889</v>
      </c>
      <c r="C16" s="13">
        <v>2008</v>
      </c>
      <c r="D16" s="31">
        <f t="shared" si="0"/>
        <v>0.1032986111111111</v>
      </c>
      <c r="E16" s="2"/>
      <c r="J16" s="58"/>
      <c r="K16" s="12"/>
      <c r="L16" s="12"/>
      <c r="M16" s="12"/>
      <c r="N16" s="12"/>
      <c r="O16" s="12"/>
      <c r="P16" s="12"/>
      <c r="Q16" s="12"/>
    </row>
    <row r="17" spans="1:17" ht="12.75">
      <c r="A17" t="s">
        <v>241</v>
      </c>
      <c r="B17" s="12">
        <v>0.08263888888888889</v>
      </c>
      <c r="C17" s="13">
        <v>1980</v>
      </c>
      <c r="D17" s="31">
        <f t="shared" si="0"/>
        <v>0.1032986111111111</v>
      </c>
      <c r="E17" s="2"/>
      <c r="J17" s="58"/>
      <c r="K17" s="12">
        <v>0.09583333333333333</v>
      </c>
      <c r="L17" s="12">
        <v>0.09375</v>
      </c>
      <c r="M17" s="12"/>
      <c r="N17" s="12"/>
      <c r="O17" s="12"/>
      <c r="P17" s="12"/>
      <c r="Q17" s="12"/>
    </row>
    <row r="18" spans="1:17" ht="12.75">
      <c r="A18" t="s">
        <v>198</v>
      </c>
      <c r="B18" s="12">
        <v>0.08333333333333333</v>
      </c>
      <c r="C18" s="13">
        <v>2000</v>
      </c>
      <c r="D18" s="31">
        <f t="shared" si="0"/>
        <v>0.10416666666666666</v>
      </c>
      <c r="E18" s="2"/>
      <c r="H18" s="6"/>
      <c r="J18" s="58"/>
      <c r="K18" s="12"/>
      <c r="L18" s="12"/>
      <c r="M18" s="12"/>
      <c r="N18" s="12"/>
      <c r="O18" s="12"/>
      <c r="P18" s="12"/>
      <c r="Q18" s="12"/>
    </row>
    <row r="19" spans="1:17" ht="12.75">
      <c r="A19" t="s">
        <v>197</v>
      </c>
      <c r="B19" s="58">
        <v>0.08472222222222221</v>
      </c>
      <c r="C19" s="15">
        <v>2007</v>
      </c>
      <c r="D19" s="21">
        <f t="shared" si="0"/>
        <v>0.10590277777777776</v>
      </c>
      <c r="J19" s="58"/>
      <c r="K19" s="12"/>
      <c r="L19" s="12"/>
      <c r="M19" s="12"/>
      <c r="N19" s="12"/>
      <c r="O19" s="12"/>
      <c r="P19" s="12"/>
      <c r="Q19" s="12"/>
    </row>
    <row r="20" spans="1:17" ht="12.75">
      <c r="A20" t="s">
        <v>207</v>
      </c>
      <c r="B20" s="58">
        <v>0.08472222222222221</v>
      </c>
      <c r="C20" s="15">
        <v>1983</v>
      </c>
      <c r="D20" s="21">
        <f t="shared" si="0"/>
        <v>0.10590277777777776</v>
      </c>
      <c r="J20" s="58"/>
      <c r="K20" s="12"/>
      <c r="L20" s="12"/>
      <c r="M20" s="12"/>
      <c r="N20" s="12"/>
      <c r="O20" s="12"/>
      <c r="P20" s="12"/>
      <c r="Q20" s="12"/>
    </row>
    <row r="21" spans="1:17" ht="12.75">
      <c r="A21" t="s">
        <v>203</v>
      </c>
      <c r="B21" s="12">
        <v>0.08541666666666665</v>
      </c>
      <c r="C21" s="13">
        <v>2007</v>
      </c>
      <c r="D21" s="31">
        <f t="shared" si="0"/>
        <v>0.10677083333333331</v>
      </c>
      <c r="E21" s="2"/>
      <c r="J21" s="12"/>
      <c r="K21" s="12">
        <v>0.08888888888888889</v>
      </c>
      <c r="L21" s="12"/>
      <c r="M21" s="12"/>
      <c r="N21" s="12"/>
      <c r="O21" s="12"/>
      <c r="P21" s="12"/>
      <c r="Q21" s="12"/>
    </row>
    <row r="22" spans="1:17" ht="12.75">
      <c r="A22" t="s">
        <v>208</v>
      </c>
      <c r="B22" s="12">
        <v>0.08541666666666665</v>
      </c>
      <c r="C22" s="13"/>
      <c r="D22" s="31">
        <f t="shared" si="0"/>
        <v>0.10677083333333331</v>
      </c>
      <c r="E22" s="2"/>
      <c r="J22" s="12"/>
      <c r="K22" s="12"/>
      <c r="L22" s="12">
        <v>0.08958333333333333</v>
      </c>
      <c r="M22" s="12">
        <v>0.08958333333333333</v>
      </c>
      <c r="N22" s="12"/>
      <c r="O22" s="12"/>
      <c r="P22" s="12"/>
      <c r="Q22" s="12"/>
    </row>
    <row r="23" spans="1:17" ht="12.75">
      <c r="A23" t="s">
        <v>219</v>
      </c>
      <c r="B23" s="12">
        <v>0.08680555555555557</v>
      </c>
      <c r="C23" s="13">
        <v>2008</v>
      </c>
      <c r="D23" s="31">
        <f t="shared" si="0"/>
        <v>0.10850694444444445</v>
      </c>
      <c r="E23" s="2"/>
      <c r="J23" s="12"/>
      <c r="K23" s="12">
        <v>0.09027777777777778</v>
      </c>
      <c r="L23" s="12">
        <v>0.09166666666666667</v>
      </c>
      <c r="M23" s="12">
        <v>0.08750000000000001</v>
      </c>
      <c r="N23" s="12">
        <v>0.09236111111111112</v>
      </c>
      <c r="O23" s="12"/>
      <c r="P23" s="12"/>
      <c r="Q23" s="12"/>
    </row>
    <row r="24" spans="1:17" ht="12.75">
      <c r="A24" t="s">
        <v>389</v>
      </c>
      <c r="B24" s="12">
        <v>0.08680555555555557</v>
      </c>
      <c r="C24" s="13">
        <v>2002</v>
      </c>
      <c r="D24" s="31">
        <f t="shared" si="0"/>
        <v>0.10850694444444445</v>
      </c>
      <c r="E24" s="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t="s">
        <v>381</v>
      </c>
      <c r="B25" s="12">
        <v>0.08888888888888889</v>
      </c>
      <c r="C25" s="13">
        <v>1989</v>
      </c>
      <c r="D25" s="31">
        <f>B25/0.8</f>
        <v>0.1111111111111111</v>
      </c>
      <c r="E25" s="2"/>
      <c r="G25" s="36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t="s">
        <v>277</v>
      </c>
      <c r="B26" s="12">
        <v>0.08888888888888889</v>
      </c>
      <c r="C26" s="13">
        <v>2009</v>
      </c>
      <c r="D26" s="31">
        <f t="shared" si="0"/>
        <v>0.1111111111111111</v>
      </c>
      <c r="E26" s="2"/>
      <c r="G26" s="36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t="s">
        <v>204</v>
      </c>
      <c r="B27" s="12">
        <v>0.09027777777777778</v>
      </c>
      <c r="C27" s="13">
        <v>2006</v>
      </c>
      <c r="D27" s="31">
        <f t="shared" si="0"/>
        <v>0.11284722222222221</v>
      </c>
      <c r="E27" s="2"/>
      <c r="G27" s="36"/>
      <c r="J27" s="12"/>
      <c r="K27" s="12">
        <v>0.09236111111111112</v>
      </c>
      <c r="L27" s="12">
        <v>0.09444444444444444</v>
      </c>
      <c r="M27" s="12"/>
      <c r="N27" s="12"/>
      <c r="O27" s="12"/>
      <c r="P27" s="12"/>
      <c r="Q27" s="12"/>
    </row>
    <row r="28" spans="1:17" ht="12.75">
      <c r="A28" t="s">
        <v>222</v>
      </c>
      <c r="B28" s="12">
        <v>0.09027777777777778</v>
      </c>
      <c r="C28" s="13"/>
      <c r="D28" s="31">
        <f t="shared" si="0"/>
        <v>0.11284722222222221</v>
      </c>
      <c r="E28" s="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t="s">
        <v>228</v>
      </c>
      <c r="B29" s="58">
        <v>0.09027777777777778</v>
      </c>
      <c r="C29" s="15">
        <v>1987</v>
      </c>
      <c r="D29" s="21">
        <f t="shared" si="0"/>
        <v>0.11284722222222221</v>
      </c>
      <c r="J29" s="58"/>
      <c r="K29" s="12"/>
      <c r="L29" s="12"/>
      <c r="M29" s="12"/>
      <c r="N29" s="12"/>
      <c r="O29" s="12"/>
      <c r="P29" s="12"/>
      <c r="Q29" s="12"/>
    </row>
    <row r="30" spans="1:17" ht="12.75">
      <c r="A30" t="s">
        <v>256</v>
      </c>
      <c r="B30" s="58">
        <v>0.09027777777777778</v>
      </c>
      <c r="C30" s="15">
        <v>2006</v>
      </c>
      <c r="D30" s="21">
        <f t="shared" si="0"/>
        <v>0.11284722222222221</v>
      </c>
      <c r="J30" s="58"/>
      <c r="K30" s="12">
        <v>0.09791666666666667</v>
      </c>
      <c r="L30" s="12"/>
      <c r="M30" s="12"/>
      <c r="N30" s="12"/>
      <c r="O30" s="12"/>
      <c r="P30" s="12"/>
      <c r="Q30" s="12"/>
    </row>
    <row r="31" spans="1:17" ht="12.75">
      <c r="A31" t="s">
        <v>221</v>
      </c>
      <c r="B31" s="58">
        <v>0.09097222222222222</v>
      </c>
      <c r="C31" s="15">
        <v>2007</v>
      </c>
      <c r="D31" s="21">
        <f t="shared" si="0"/>
        <v>0.11371527777777776</v>
      </c>
      <c r="J31" s="58"/>
      <c r="K31" s="12"/>
      <c r="L31" s="12"/>
      <c r="M31" s="12"/>
      <c r="N31" s="12"/>
      <c r="O31" s="12"/>
      <c r="P31" s="12"/>
      <c r="Q31" s="12"/>
    </row>
    <row r="32" spans="1:17" ht="12.75">
      <c r="A32" t="s">
        <v>218</v>
      </c>
      <c r="B32" s="58">
        <v>0.09375</v>
      </c>
      <c r="C32" s="15">
        <v>2010</v>
      </c>
      <c r="D32" s="21">
        <f t="shared" si="0"/>
        <v>0.1171875</v>
      </c>
      <c r="J32" s="58">
        <f>+B32</f>
        <v>0.09375</v>
      </c>
      <c r="K32" s="58"/>
      <c r="L32" s="12"/>
      <c r="M32" s="12">
        <v>0.09305555555555556</v>
      </c>
      <c r="N32" s="12"/>
      <c r="O32" s="12"/>
      <c r="P32" s="12"/>
      <c r="Q32" s="12"/>
    </row>
    <row r="33" spans="1:17" ht="12.75">
      <c r="A33" t="s">
        <v>235</v>
      </c>
      <c r="B33" s="12">
        <v>0.09444444444444444</v>
      </c>
      <c r="C33" s="13">
        <v>2014</v>
      </c>
      <c r="D33" s="31">
        <f>B33/0.8</f>
        <v>0.11805555555555555</v>
      </c>
      <c r="F33" s="12">
        <v>0.09861111111111111</v>
      </c>
      <c r="G33" s="44">
        <f>+F33-B33</f>
        <v>0.004166666666666666</v>
      </c>
      <c r="H33" s="13">
        <v>2012</v>
      </c>
      <c r="J33" s="58"/>
      <c r="K33" s="58"/>
      <c r="L33" s="12">
        <v>0.09861111111111111</v>
      </c>
      <c r="M33" s="12">
        <v>0.09861111111111111</v>
      </c>
      <c r="N33" s="12">
        <v>0.09444444444444444</v>
      </c>
      <c r="O33" s="12"/>
      <c r="P33" s="12"/>
      <c r="Q33" s="12"/>
    </row>
    <row r="34" spans="1:17" ht="12.75">
      <c r="A34" t="s">
        <v>271</v>
      </c>
      <c r="B34" s="12">
        <v>0.09513888888888888</v>
      </c>
      <c r="C34" s="13"/>
      <c r="D34" s="31">
        <f t="shared" si="0"/>
        <v>0.1189236111111111</v>
      </c>
      <c r="J34" s="58"/>
      <c r="K34" s="58"/>
      <c r="L34" s="12"/>
      <c r="M34" s="12"/>
      <c r="N34" s="12"/>
      <c r="O34" s="12"/>
      <c r="P34" s="12"/>
      <c r="Q34" s="12"/>
    </row>
    <row r="35" spans="1:17" ht="12.75">
      <c r="A35" t="s">
        <v>232</v>
      </c>
      <c r="B35" s="58">
        <v>0.10069444444444443</v>
      </c>
      <c r="C35" s="15">
        <v>2008</v>
      </c>
      <c r="D35" s="21">
        <f t="shared" si="0"/>
        <v>0.12586805555555552</v>
      </c>
      <c r="J35" s="58"/>
      <c r="K35" s="58"/>
      <c r="L35" s="12"/>
      <c r="M35" s="12"/>
      <c r="N35" s="12"/>
      <c r="O35" s="12"/>
      <c r="P35" s="12"/>
      <c r="Q35" s="12"/>
    </row>
    <row r="36" spans="1:17" ht="12.75">
      <c r="A36" t="s">
        <v>508</v>
      </c>
      <c r="L36" s="12"/>
      <c r="M36" s="12"/>
      <c r="N36" s="12"/>
      <c r="O36" s="12"/>
      <c r="P36" s="12"/>
      <c r="Q36" s="12"/>
    </row>
    <row r="37" spans="1:17" ht="12.75">
      <c r="A37" t="s">
        <v>306</v>
      </c>
      <c r="B37" s="59"/>
      <c r="K37" s="58">
        <v>0.07847222222222222</v>
      </c>
      <c r="L37" s="12"/>
      <c r="M37" s="12"/>
      <c r="N37" s="12"/>
      <c r="O37" s="12"/>
      <c r="P37" s="12"/>
      <c r="Q37" s="12"/>
    </row>
    <row r="38" spans="1:17" ht="12.75">
      <c r="A38" t="s">
        <v>237</v>
      </c>
      <c r="K38" s="58"/>
      <c r="L38" s="12"/>
      <c r="M38" s="12">
        <v>0.08819444444444445</v>
      </c>
      <c r="N38" s="12"/>
      <c r="O38" s="12"/>
      <c r="P38" s="12"/>
      <c r="Q38" s="12"/>
    </row>
    <row r="39" spans="1:17" ht="12.75">
      <c r="A39" t="s">
        <v>377</v>
      </c>
      <c r="K39" s="58">
        <v>0.08472222222222221</v>
      </c>
      <c r="L39" s="12">
        <v>0.09513888888888888</v>
      </c>
      <c r="M39" s="12">
        <v>0.09097222222222222</v>
      </c>
      <c r="N39" s="12"/>
      <c r="O39" s="12"/>
      <c r="P39" s="12"/>
      <c r="Q39" s="12"/>
    </row>
    <row r="40" spans="1:17" ht="12.75">
      <c r="A40" t="s">
        <v>194</v>
      </c>
      <c r="B40" s="59"/>
      <c r="K40" s="58">
        <v>0.10277777777777779</v>
      </c>
      <c r="L40" s="12"/>
      <c r="M40" s="12"/>
      <c r="N40" s="12"/>
      <c r="O40" s="12"/>
      <c r="P40" s="12"/>
      <c r="Q40" s="12"/>
    </row>
    <row r="41" spans="1:17" ht="12.75">
      <c r="A41" t="s">
        <v>371</v>
      </c>
      <c r="B41" s="59"/>
      <c r="K41" s="58">
        <v>0.10555555555555556</v>
      </c>
      <c r="L41" s="12"/>
      <c r="M41" s="12"/>
      <c r="N41" s="12"/>
      <c r="O41" s="12"/>
      <c r="P41" s="12"/>
      <c r="Q41" s="12"/>
    </row>
    <row r="42" spans="1:17" ht="12.75">
      <c r="A42" t="s">
        <v>373</v>
      </c>
      <c r="B42" s="59"/>
      <c r="K42" s="58">
        <v>0.1125</v>
      </c>
      <c r="L42" s="12"/>
      <c r="M42" s="12"/>
      <c r="N42" s="12"/>
      <c r="O42" s="12"/>
      <c r="P42" s="12"/>
      <c r="Q42" s="12"/>
    </row>
    <row r="43" spans="1:17" ht="12.75">
      <c r="A43" t="s">
        <v>301</v>
      </c>
      <c r="L43" s="12">
        <v>0.09999999999999999</v>
      </c>
      <c r="M43" s="12">
        <v>0.10277777777777779</v>
      </c>
      <c r="N43" s="12"/>
      <c r="O43" s="12"/>
      <c r="P43" s="12"/>
      <c r="Q43" s="12"/>
    </row>
    <row r="44" spans="1:17" ht="12.75">
      <c r="A44" t="s">
        <v>527</v>
      </c>
      <c r="L44" s="12"/>
      <c r="M44" s="12">
        <v>0.08958333333333333</v>
      </c>
      <c r="N44" s="12"/>
      <c r="O44" s="12"/>
      <c r="P44" s="12"/>
      <c r="Q44" s="12"/>
    </row>
    <row r="45" spans="2:17" ht="12.75">
      <c r="B45" s="59"/>
      <c r="K45" s="15"/>
      <c r="L45" s="12"/>
      <c r="M45" s="12"/>
      <c r="N45" s="12"/>
      <c r="O45" s="12"/>
      <c r="P45" s="12"/>
      <c r="Q45" s="12"/>
    </row>
    <row r="46" spans="2:17" ht="12.75">
      <c r="B46" s="59"/>
      <c r="K46" s="15"/>
      <c r="L46" s="12"/>
      <c r="M46" s="12"/>
      <c r="N46" s="12"/>
      <c r="O46" s="12"/>
      <c r="P46" s="12"/>
      <c r="Q46" s="12"/>
    </row>
    <row r="47" spans="11:17" ht="12.75">
      <c r="K47" s="15"/>
      <c r="L47" s="12"/>
      <c r="M47" s="12"/>
      <c r="N47" s="12"/>
      <c r="O47" s="12"/>
      <c r="P47" s="12"/>
      <c r="Q47" s="12"/>
    </row>
    <row r="48" spans="11:17" ht="12.75">
      <c r="K48" s="15"/>
      <c r="L48" s="12"/>
      <c r="M48" s="12"/>
      <c r="N48" s="12"/>
      <c r="O48" s="12"/>
      <c r="P48" s="12"/>
      <c r="Q48" s="12"/>
    </row>
    <row r="49" spans="2:11" ht="12.75">
      <c r="B49" s="59"/>
      <c r="K49" s="15"/>
    </row>
    <row r="50" spans="2:11" ht="12.75">
      <c r="B50" s="59"/>
      <c r="K50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zoomScalePageLayoutView="0" workbookViewId="0" topLeftCell="A1">
      <pane ySplit="1" topLeftCell="A2" activePane="bottomLeft" state="frozen"/>
      <selection pane="topLeft" activeCell="C52" sqref="C52"/>
      <selection pane="bottomLeft" activeCell="A1" sqref="A1"/>
    </sheetView>
  </sheetViews>
  <sheetFormatPr defaultColWidth="9.140625" defaultRowHeight="12.75"/>
  <cols>
    <col min="1" max="1" width="17.8515625" style="0" bestFit="1" customWidth="1"/>
    <col min="2" max="2" width="9.28125" style="9" customWidth="1"/>
    <col min="3" max="3" width="8.8515625" style="0" customWidth="1"/>
    <col min="4" max="4" width="9.421875" style="0" customWidth="1"/>
    <col min="5" max="5" width="4.7109375" style="0" customWidth="1"/>
    <col min="6" max="6" width="12.28125" style="0" bestFit="1" customWidth="1"/>
    <col min="7" max="7" width="13.8515625" style="0" bestFit="1" customWidth="1"/>
    <col min="8" max="8" width="6.57421875" style="0" customWidth="1"/>
    <col min="9" max="9" width="0" style="0" hidden="1" customWidth="1"/>
    <col min="10" max="11" width="10.28125" style="0" customWidth="1"/>
    <col min="12" max="17" width="10.8515625" style="0" customWidth="1"/>
  </cols>
  <sheetData>
    <row r="1" spans="1:17" ht="12.75">
      <c r="A1" s="22" t="s">
        <v>183</v>
      </c>
      <c r="B1" s="19" t="s">
        <v>1</v>
      </c>
      <c r="C1" s="11" t="s">
        <v>3</v>
      </c>
      <c r="D1" s="22" t="s">
        <v>43</v>
      </c>
      <c r="F1" s="1" t="s">
        <v>59</v>
      </c>
      <c r="G1" s="1" t="s">
        <v>76</v>
      </c>
      <c r="H1" s="22" t="s">
        <v>3</v>
      </c>
      <c r="J1" s="22" t="s">
        <v>91</v>
      </c>
      <c r="K1" s="22" t="s">
        <v>90</v>
      </c>
      <c r="L1" s="22" t="s">
        <v>108</v>
      </c>
      <c r="M1" s="22" t="s">
        <v>114</v>
      </c>
      <c r="N1" s="22" t="s">
        <v>123</v>
      </c>
      <c r="O1" s="22" t="s">
        <v>141</v>
      </c>
      <c r="P1" s="22" t="s">
        <v>148</v>
      </c>
      <c r="Q1" s="22"/>
    </row>
    <row r="2" spans="1:17" ht="12.75">
      <c r="A2" s="2" t="s">
        <v>187</v>
      </c>
      <c r="B2" s="12">
        <v>0.15763888888888888</v>
      </c>
      <c r="C2" s="13"/>
      <c r="D2" s="31">
        <f aca="true" t="shared" si="0" ref="D2:D41">B2/1.5</f>
        <v>0.10509259259259258</v>
      </c>
      <c r="E2" s="2"/>
      <c r="F2" s="2"/>
      <c r="G2" s="2"/>
      <c r="H2" s="2"/>
      <c r="I2" s="2"/>
      <c r="J2" s="12"/>
      <c r="K2" s="12"/>
      <c r="L2" s="12"/>
      <c r="M2" s="12"/>
      <c r="N2" s="12"/>
      <c r="O2" s="12"/>
      <c r="P2" s="12"/>
      <c r="Q2" s="12"/>
    </row>
    <row r="3" spans="1:17" ht="12.75">
      <c r="A3" s="2" t="s">
        <v>380</v>
      </c>
      <c r="B3" s="12">
        <v>0.15972222222222224</v>
      </c>
      <c r="C3" s="13">
        <v>1992</v>
      </c>
      <c r="D3" s="31">
        <f t="shared" si="0"/>
        <v>0.1064814814814815</v>
      </c>
      <c r="E3" s="2"/>
      <c r="F3" s="2"/>
      <c r="G3" s="2"/>
      <c r="H3" s="2"/>
      <c r="I3" s="2"/>
      <c r="J3" s="12"/>
      <c r="K3" s="12"/>
      <c r="L3" s="12"/>
      <c r="M3" s="12"/>
      <c r="N3" s="12"/>
      <c r="O3" s="12"/>
      <c r="P3" s="12"/>
      <c r="Q3" s="12"/>
    </row>
    <row r="4" spans="1:17" ht="12.75">
      <c r="A4" s="2" t="s">
        <v>188</v>
      </c>
      <c r="B4" s="12">
        <v>0.16041666666666668</v>
      </c>
      <c r="C4" s="13">
        <v>1995</v>
      </c>
      <c r="D4" s="31">
        <f>B4/1.5</f>
        <v>0.10694444444444445</v>
      </c>
      <c r="E4" s="2"/>
      <c r="F4" s="2"/>
      <c r="G4" s="2"/>
      <c r="H4" s="2"/>
      <c r="I4" s="2"/>
      <c r="J4" s="12"/>
      <c r="K4" s="12">
        <v>0.17847222222222223</v>
      </c>
      <c r="L4" s="12"/>
      <c r="M4" s="12">
        <v>0.18472222222222223</v>
      </c>
      <c r="N4" s="12"/>
      <c r="O4" s="12"/>
      <c r="P4" s="12"/>
      <c r="Q4" s="12"/>
    </row>
    <row r="5" spans="1:17" ht="12.75">
      <c r="A5" s="2" t="s">
        <v>185</v>
      </c>
      <c r="B5" s="12">
        <v>0.16041666666666668</v>
      </c>
      <c r="C5" s="13"/>
      <c r="D5" s="31">
        <f t="shared" si="0"/>
        <v>0.10694444444444445</v>
      </c>
      <c r="E5" s="2"/>
      <c r="F5" s="2"/>
      <c r="G5" s="2"/>
      <c r="H5" s="2"/>
      <c r="I5" s="2"/>
      <c r="J5" s="12"/>
      <c r="K5" s="12"/>
      <c r="L5" s="12"/>
      <c r="M5" s="12"/>
      <c r="N5" s="12"/>
      <c r="O5" s="12"/>
      <c r="P5" s="12"/>
      <c r="Q5" s="12"/>
    </row>
    <row r="6" spans="1:17" ht="12.75">
      <c r="A6" s="2" t="s">
        <v>199</v>
      </c>
      <c r="B6" s="12">
        <v>0.16111111111111112</v>
      </c>
      <c r="C6" s="13">
        <v>2000</v>
      </c>
      <c r="D6" s="31">
        <f t="shared" si="0"/>
        <v>0.10740740740740741</v>
      </c>
      <c r="E6" s="2"/>
      <c r="F6" s="2"/>
      <c r="G6" s="2"/>
      <c r="H6" s="2"/>
      <c r="I6" s="2"/>
      <c r="J6" s="12"/>
      <c r="K6" s="12">
        <v>0.17500000000000002</v>
      </c>
      <c r="L6" s="12"/>
      <c r="M6" s="12">
        <v>0.1826388888888889</v>
      </c>
      <c r="N6" s="12"/>
      <c r="O6" s="12"/>
      <c r="P6" s="12"/>
      <c r="Q6" s="12"/>
    </row>
    <row r="7" spans="1:17" ht="12.75">
      <c r="A7" s="2" t="s">
        <v>190</v>
      </c>
      <c r="B7" s="12">
        <v>0.16111111111111112</v>
      </c>
      <c r="C7" s="13">
        <v>1991</v>
      </c>
      <c r="D7" s="31">
        <f>B7/1.5</f>
        <v>0.10740740740740741</v>
      </c>
      <c r="E7" s="2"/>
      <c r="F7" s="2"/>
      <c r="G7" s="2"/>
      <c r="H7" s="2"/>
      <c r="I7" s="2"/>
      <c r="J7" s="12"/>
      <c r="K7" s="12"/>
      <c r="L7" s="12"/>
      <c r="M7" s="12"/>
      <c r="N7" s="12"/>
      <c r="O7" s="12">
        <v>0.19791666666666666</v>
      </c>
      <c r="P7" s="12"/>
      <c r="Q7" s="12"/>
    </row>
    <row r="8" spans="1:17" ht="12.75">
      <c r="A8" s="2" t="s">
        <v>191</v>
      </c>
      <c r="B8" s="12">
        <v>0.16111111111111112</v>
      </c>
      <c r="C8" s="13"/>
      <c r="D8" s="31">
        <f t="shared" si="0"/>
        <v>0.10740740740740741</v>
      </c>
      <c r="E8" s="2"/>
      <c r="F8" s="2"/>
      <c r="G8" s="2"/>
      <c r="H8" s="2"/>
      <c r="I8" s="2"/>
      <c r="J8" s="12"/>
      <c r="K8" s="12"/>
      <c r="L8" s="12"/>
      <c r="M8" s="12"/>
      <c r="N8" s="12"/>
      <c r="O8" s="12"/>
      <c r="P8" s="12"/>
      <c r="Q8" s="12"/>
    </row>
    <row r="9" spans="1:17" ht="12.75">
      <c r="A9" s="2" t="s">
        <v>206</v>
      </c>
      <c r="B9" s="12">
        <v>0.16111111111111112</v>
      </c>
      <c r="C9" s="13"/>
      <c r="D9" s="31">
        <f>B9/1.5</f>
        <v>0.10740740740740741</v>
      </c>
      <c r="E9" s="2"/>
      <c r="F9" s="2"/>
      <c r="G9" s="2"/>
      <c r="H9" s="2"/>
      <c r="I9" s="2"/>
      <c r="J9" s="12"/>
      <c r="K9" s="12"/>
      <c r="L9" s="12">
        <v>0.1729166666666667</v>
      </c>
      <c r="M9" s="12"/>
      <c r="N9" s="12"/>
      <c r="O9" s="12"/>
      <c r="P9" s="12"/>
      <c r="Q9" s="12"/>
    </row>
    <row r="10" spans="1:17" ht="12.75">
      <c r="A10" s="2" t="s">
        <v>359</v>
      </c>
      <c r="B10" s="12">
        <v>0.16180555555555556</v>
      </c>
      <c r="C10" s="13"/>
      <c r="D10" s="31">
        <f t="shared" si="0"/>
        <v>0.10787037037037038</v>
      </c>
      <c r="E10" s="2"/>
      <c r="F10" s="2"/>
      <c r="G10" s="2"/>
      <c r="H10" s="2"/>
      <c r="I10" s="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2" t="s">
        <v>186</v>
      </c>
      <c r="B11" s="12">
        <v>0.16458333333333333</v>
      </c>
      <c r="C11" s="13">
        <v>2007</v>
      </c>
      <c r="D11" s="31">
        <f t="shared" si="0"/>
        <v>0.10972222222222222</v>
      </c>
      <c r="E11" s="2"/>
      <c r="F11" s="2"/>
      <c r="G11" s="2"/>
      <c r="H11" s="2"/>
      <c r="I11" s="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2" t="s">
        <v>189</v>
      </c>
      <c r="B12" s="12">
        <v>0.16527777777777777</v>
      </c>
      <c r="C12" s="13">
        <v>2009</v>
      </c>
      <c r="D12" s="31">
        <f t="shared" si="0"/>
        <v>0.11018518518518518</v>
      </c>
      <c r="E12" s="2"/>
      <c r="F12" s="2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2" t="s">
        <v>184</v>
      </c>
      <c r="B13" s="12">
        <v>0.16527777777777777</v>
      </c>
      <c r="C13" s="13">
        <v>1998</v>
      </c>
      <c r="D13" s="31">
        <f t="shared" si="0"/>
        <v>0.11018518518518518</v>
      </c>
      <c r="E13" s="2"/>
      <c r="F13" s="2"/>
      <c r="G13" s="2"/>
      <c r="H13" s="2"/>
      <c r="I13" s="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2" t="s">
        <v>317</v>
      </c>
      <c r="B14" s="12">
        <v>0.16527777777777777</v>
      </c>
      <c r="C14" s="13">
        <v>1988</v>
      </c>
      <c r="D14" s="31">
        <f t="shared" si="0"/>
        <v>0.11018518518518518</v>
      </c>
      <c r="E14" s="2"/>
      <c r="F14" s="2"/>
      <c r="G14" s="2"/>
      <c r="H14" s="2"/>
      <c r="I14" s="2"/>
      <c r="J14" s="12"/>
      <c r="K14" s="12">
        <v>0.18541666666666667</v>
      </c>
      <c r="L14" s="12">
        <v>0.18611111111111112</v>
      </c>
      <c r="M14" s="12"/>
      <c r="N14" s="12"/>
      <c r="O14" s="12"/>
      <c r="P14" s="12"/>
      <c r="Q14" s="12"/>
    </row>
    <row r="15" spans="1:17" ht="12.75">
      <c r="A15" s="2" t="s">
        <v>410</v>
      </c>
      <c r="B15" s="12">
        <v>0.16666666666666666</v>
      </c>
      <c r="C15" s="13">
        <v>2007</v>
      </c>
      <c r="D15" s="31">
        <f t="shared" si="0"/>
        <v>0.1111111111111111</v>
      </c>
      <c r="E15" s="2"/>
      <c r="F15" s="2"/>
      <c r="G15" s="2"/>
      <c r="H15" s="2"/>
      <c r="I15" s="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2" t="s">
        <v>197</v>
      </c>
      <c r="B16" s="12">
        <v>0.16944444444444443</v>
      </c>
      <c r="C16" s="13">
        <v>2009</v>
      </c>
      <c r="D16" s="31">
        <f t="shared" si="0"/>
        <v>0.11296296296296295</v>
      </c>
      <c r="E16" s="2"/>
      <c r="F16" s="2"/>
      <c r="G16" s="2"/>
      <c r="H16" s="2"/>
      <c r="I16" s="2"/>
      <c r="J16" s="12"/>
      <c r="K16" s="12">
        <v>0.18055555555555555</v>
      </c>
      <c r="L16" s="12"/>
      <c r="M16" s="12"/>
      <c r="N16" s="12"/>
      <c r="O16" s="12"/>
      <c r="P16" s="12"/>
      <c r="Q16" s="12"/>
    </row>
    <row r="17" spans="1:17" ht="12.75">
      <c r="A17" s="2" t="s">
        <v>203</v>
      </c>
      <c r="B17" s="12">
        <v>0.1708333333333333</v>
      </c>
      <c r="C17" s="13">
        <v>2009</v>
      </c>
      <c r="D17" s="31">
        <f>B17/1.5</f>
        <v>0.11388888888888887</v>
      </c>
      <c r="E17" s="2"/>
      <c r="F17" s="34"/>
      <c r="G17" s="2"/>
      <c r="H17" s="2"/>
      <c r="I17" s="2"/>
      <c r="J17" s="12"/>
      <c r="K17" s="12">
        <v>0.17777777777777778</v>
      </c>
      <c r="L17" s="12"/>
      <c r="M17" s="12"/>
      <c r="N17" s="12"/>
      <c r="O17" s="12"/>
      <c r="P17" s="12"/>
      <c r="Q17" s="12"/>
    </row>
    <row r="18" spans="1:17" ht="12.75">
      <c r="A18" s="2" t="s">
        <v>194</v>
      </c>
      <c r="B18" s="12">
        <v>0.1708333333333333</v>
      </c>
      <c r="C18" s="13">
        <v>1989</v>
      </c>
      <c r="D18" s="31">
        <f t="shared" si="0"/>
        <v>0.11388888888888887</v>
      </c>
      <c r="E18" s="2"/>
      <c r="F18" s="2"/>
      <c r="G18" s="2"/>
      <c r="H18" s="2"/>
      <c r="I18" s="2"/>
      <c r="J18" s="12"/>
      <c r="K18" s="12"/>
      <c r="L18" s="12"/>
      <c r="M18" s="12">
        <v>0.20069444444444443</v>
      </c>
      <c r="N18" s="12"/>
      <c r="O18" s="12"/>
      <c r="P18" s="12"/>
      <c r="Q18" s="12"/>
    </row>
    <row r="19" spans="1:17" ht="12.75">
      <c r="A19" s="2" t="s">
        <v>202</v>
      </c>
      <c r="B19" s="12">
        <v>0.17152777777777775</v>
      </c>
      <c r="C19" s="13"/>
      <c r="D19" s="31">
        <f>B19/1.5</f>
        <v>0.11435185185185183</v>
      </c>
      <c r="E19" s="2"/>
      <c r="F19" s="2"/>
      <c r="G19" s="2"/>
      <c r="H19" s="2"/>
      <c r="I19" s="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2" t="s">
        <v>381</v>
      </c>
      <c r="B20" s="12">
        <v>0.17152777777777775</v>
      </c>
      <c r="C20" s="13">
        <v>1989</v>
      </c>
      <c r="D20" s="31">
        <f>B20/1.5</f>
        <v>0.11435185185185183</v>
      </c>
      <c r="E20" s="2"/>
      <c r="F20" s="2"/>
      <c r="G20" s="2"/>
      <c r="H20" s="2"/>
      <c r="I20" s="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2" t="s">
        <v>198</v>
      </c>
      <c r="B21" s="12">
        <v>0.17222222222222225</v>
      </c>
      <c r="C21" s="13">
        <v>2000</v>
      </c>
      <c r="D21" s="31">
        <f t="shared" si="0"/>
        <v>0.11481481481481483</v>
      </c>
      <c r="E21" s="2"/>
      <c r="F21" s="2"/>
      <c r="G21" s="2"/>
      <c r="H21" s="2"/>
      <c r="I21" s="2"/>
      <c r="J21" s="12"/>
      <c r="K21" s="12"/>
      <c r="L21" s="12">
        <v>0.17361111111111113</v>
      </c>
      <c r="M21" s="12"/>
      <c r="N21" s="12"/>
      <c r="O21" s="12"/>
      <c r="P21" s="12"/>
      <c r="Q21" s="12"/>
    </row>
    <row r="22" spans="1:17" ht="12.75">
      <c r="A22" s="2" t="s">
        <v>241</v>
      </c>
      <c r="B22" s="12">
        <v>0.1729166666666667</v>
      </c>
      <c r="C22" s="13">
        <v>1980</v>
      </c>
      <c r="D22" s="31">
        <f>B22/1.5</f>
        <v>0.1152777777777778</v>
      </c>
      <c r="E22" s="2"/>
      <c r="F22" s="2"/>
      <c r="G22" s="2"/>
      <c r="H22" s="2"/>
      <c r="I22" s="2"/>
      <c r="J22" s="12"/>
      <c r="K22" s="12">
        <v>0.19375</v>
      </c>
      <c r="L22" s="12">
        <v>0.19305555555555554</v>
      </c>
      <c r="M22" s="12">
        <v>0.19999999999999998</v>
      </c>
      <c r="N22" s="12"/>
      <c r="O22" s="12"/>
      <c r="P22" s="12"/>
      <c r="Q22" s="12"/>
    </row>
    <row r="23" spans="1:17" ht="12.75">
      <c r="A23" s="2" t="s">
        <v>208</v>
      </c>
      <c r="B23" s="12">
        <v>0.1729166666666667</v>
      </c>
      <c r="C23" s="13"/>
      <c r="D23" s="31">
        <f>B23/1.5</f>
        <v>0.1152777777777778</v>
      </c>
      <c r="E23" s="2"/>
      <c r="F23" s="2"/>
      <c r="G23" s="2"/>
      <c r="H23" s="2"/>
      <c r="I23" s="2"/>
      <c r="J23" s="12"/>
      <c r="K23" s="12"/>
      <c r="L23" s="12">
        <v>0.1826388888888889</v>
      </c>
      <c r="M23" s="12">
        <v>0.17777777777777778</v>
      </c>
      <c r="N23" s="12"/>
      <c r="O23" s="12"/>
      <c r="P23" s="12"/>
      <c r="Q23" s="12"/>
    </row>
    <row r="24" spans="1:17" ht="12.75">
      <c r="A24" s="2" t="s">
        <v>196</v>
      </c>
      <c r="B24" s="12">
        <v>0.17361111111111113</v>
      </c>
      <c r="C24" s="13">
        <v>2006</v>
      </c>
      <c r="D24" s="31">
        <f t="shared" si="0"/>
        <v>0.11574074074074076</v>
      </c>
      <c r="E24" s="2"/>
      <c r="F24" s="2"/>
      <c r="G24" s="2"/>
      <c r="H24" s="2"/>
      <c r="I24" s="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2" t="s">
        <v>201</v>
      </c>
      <c r="B25" s="12">
        <v>0.17500000000000002</v>
      </c>
      <c r="C25" s="13">
        <v>2015</v>
      </c>
      <c r="D25" s="31">
        <f t="shared" si="0"/>
        <v>0.11666666666666668</v>
      </c>
      <c r="E25" s="2"/>
      <c r="F25" s="2"/>
      <c r="G25" s="2"/>
      <c r="H25" s="2"/>
      <c r="I25" s="2"/>
      <c r="J25" s="12"/>
      <c r="K25" s="12"/>
      <c r="L25" s="12"/>
      <c r="M25" s="12"/>
      <c r="N25" s="12"/>
      <c r="O25" s="12">
        <v>0.17500000000000002</v>
      </c>
      <c r="P25" s="12"/>
      <c r="Q25" s="12"/>
    </row>
    <row r="26" spans="1:17" ht="12.75">
      <c r="A26" s="2" t="s">
        <v>219</v>
      </c>
      <c r="B26" s="12">
        <v>0.17777777777777778</v>
      </c>
      <c r="C26" s="13">
        <v>2013</v>
      </c>
      <c r="D26" s="31">
        <f>B26/1.5</f>
        <v>0.11851851851851852</v>
      </c>
      <c r="E26" s="2"/>
      <c r="F26" s="12">
        <v>0.17916666666666667</v>
      </c>
      <c r="G26" s="44">
        <f>+F26-B26</f>
        <v>0.001388888888888884</v>
      </c>
      <c r="H26" s="13">
        <v>2010</v>
      </c>
      <c r="I26" s="2"/>
      <c r="J26" s="12">
        <v>0.17916666666666667</v>
      </c>
      <c r="K26" s="12">
        <v>0.1840277777777778</v>
      </c>
      <c r="L26" s="12">
        <v>0.18055555555555555</v>
      </c>
      <c r="M26" s="12">
        <v>0.17777777777777778</v>
      </c>
      <c r="N26" s="12"/>
      <c r="O26" s="12"/>
      <c r="P26" s="12"/>
      <c r="Q26" s="12"/>
    </row>
    <row r="27" spans="1:17" ht="12.75">
      <c r="A27" s="2" t="s">
        <v>204</v>
      </c>
      <c r="B27" s="12">
        <v>0.1798611111111111</v>
      </c>
      <c r="C27" s="13">
        <v>2007</v>
      </c>
      <c r="D27" s="31">
        <f t="shared" si="0"/>
        <v>0.11990740740740741</v>
      </c>
      <c r="E27" s="2"/>
      <c r="F27" s="2"/>
      <c r="G27" s="2"/>
      <c r="H27" s="2"/>
      <c r="I27" s="2"/>
      <c r="J27" s="12">
        <v>0.18472222222222223</v>
      </c>
      <c r="K27" s="12">
        <v>0.1840277777777778</v>
      </c>
      <c r="L27" s="12">
        <v>0.1909722222222222</v>
      </c>
      <c r="M27" s="12"/>
      <c r="N27" s="12"/>
      <c r="O27" s="12"/>
      <c r="P27" s="12"/>
      <c r="Q27" s="12"/>
    </row>
    <row r="28" spans="1:17" ht="12.75">
      <c r="A28" s="2" t="s">
        <v>213</v>
      </c>
      <c r="B28" s="12">
        <v>0.18194444444444444</v>
      </c>
      <c r="C28" s="13">
        <v>2009</v>
      </c>
      <c r="D28" s="31">
        <f>B28/1.5</f>
        <v>0.12129629629629629</v>
      </c>
      <c r="E28" s="2"/>
      <c r="F28" s="2"/>
      <c r="G28" s="2"/>
      <c r="H28" s="2"/>
      <c r="I28" s="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2" t="s">
        <v>211</v>
      </c>
      <c r="B29" s="12">
        <v>0.18194444444444444</v>
      </c>
      <c r="C29" s="13"/>
      <c r="D29" s="31">
        <f t="shared" si="0"/>
        <v>0.12129629629629629</v>
      </c>
      <c r="E29" s="2"/>
      <c r="F29" s="2"/>
      <c r="G29" s="2"/>
      <c r="H29" s="2"/>
      <c r="I29" s="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2" t="s">
        <v>237</v>
      </c>
      <c r="B30" s="12">
        <v>0.18333333333333335</v>
      </c>
      <c r="C30" s="13"/>
      <c r="D30" s="31">
        <f>B30/1.5</f>
        <v>0.12222222222222223</v>
      </c>
      <c r="E30" s="2"/>
      <c r="F30" s="12"/>
      <c r="G30" s="44"/>
      <c r="H30" s="13"/>
      <c r="I30" s="2"/>
      <c r="J30" s="12"/>
      <c r="K30" s="12"/>
      <c r="L30" s="12"/>
      <c r="M30" s="12">
        <v>0.18611111111111112</v>
      </c>
      <c r="N30" s="12"/>
      <c r="O30" s="12"/>
      <c r="P30" s="12"/>
      <c r="Q30" s="12"/>
    </row>
    <row r="31" spans="1:17" ht="12.75">
      <c r="A31" s="2" t="s">
        <v>212</v>
      </c>
      <c r="B31" s="12">
        <v>0.1840277777777778</v>
      </c>
      <c r="C31" s="13">
        <v>2013</v>
      </c>
      <c r="D31" s="31">
        <f>B31/1.5</f>
        <v>0.12268518518518519</v>
      </c>
      <c r="E31" s="2"/>
      <c r="F31" s="12">
        <v>0.1875</v>
      </c>
      <c r="G31" s="44">
        <f>+F31-B31</f>
        <v>0.00347222222222221</v>
      </c>
      <c r="H31" s="13">
        <v>2013</v>
      </c>
      <c r="I31" s="2"/>
      <c r="J31" s="12"/>
      <c r="K31" s="12"/>
      <c r="L31" s="12"/>
      <c r="M31" s="12">
        <v>0.1840277777777778</v>
      </c>
      <c r="N31" s="12"/>
      <c r="O31" s="12"/>
      <c r="P31" s="12"/>
      <c r="Q31" s="12"/>
    </row>
    <row r="32" spans="1:17" ht="12.75">
      <c r="A32" s="2" t="s">
        <v>222</v>
      </c>
      <c r="B32" s="12">
        <v>0.18472222222222223</v>
      </c>
      <c r="C32" s="13">
        <v>2005</v>
      </c>
      <c r="D32" s="31">
        <f t="shared" si="0"/>
        <v>0.12314814814814816</v>
      </c>
      <c r="E32" s="2"/>
      <c r="F32" s="2"/>
      <c r="G32" s="2"/>
      <c r="H32" s="2"/>
      <c r="I32" s="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2" t="s">
        <v>205</v>
      </c>
      <c r="B33" s="12">
        <v>0.18472222222222223</v>
      </c>
      <c r="C33" s="13">
        <v>2003</v>
      </c>
      <c r="D33" s="31">
        <f t="shared" si="0"/>
        <v>0.12314814814814816</v>
      </c>
      <c r="E33" s="2"/>
      <c r="F33" s="2"/>
      <c r="G33" s="2"/>
      <c r="H33" s="2"/>
      <c r="I33" s="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2" t="s">
        <v>277</v>
      </c>
      <c r="B34" s="12">
        <v>0.18680555555555556</v>
      </c>
      <c r="C34" s="13">
        <v>2009</v>
      </c>
      <c r="D34" s="31">
        <f>B34/1.5</f>
        <v>0.12453703703703704</v>
      </c>
      <c r="E34" s="2"/>
      <c r="F34" s="2"/>
      <c r="G34" s="2"/>
      <c r="H34" s="2"/>
      <c r="I34" s="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2" t="s">
        <v>221</v>
      </c>
      <c r="B35" s="12">
        <v>0.1875</v>
      </c>
      <c r="C35" s="13">
        <v>2007</v>
      </c>
      <c r="D35" s="31">
        <f>B35/1.5</f>
        <v>0.125</v>
      </c>
      <c r="E35" s="2"/>
      <c r="F35" s="2"/>
      <c r="G35" s="2"/>
      <c r="H35" s="2"/>
      <c r="I35" s="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2" t="s">
        <v>218</v>
      </c>
      <c r="B36" s="12">
        <v>0.19027777777777777</v>
      </c>
      <c r="C36" s="13">
        <v>2007</v>
      </c>
      <c r="D36" s="31">
        <f>B36/1.5</f>
        <v>0.12685185185185185</v>
      </c>
      <c r="E36" s="2"/>
      <c r="F36" s="2"/>
      <c r="G36" s="2"/>
      <c r="H36" s="2"/>
      <c r="I36" s="2"/>
      <c r="J36" s="12">
        <v>0.21736111111111112</v>
      </c>
      <c r="K36" s="12"/>
      <c r="L36" s="12"/>
      <c r="M36" s="12"/>
      <c r="N36" s="12"/>
      <c r="O36" s="12"/>
      <c r="P36" s="12"/>
      <c r="Q36" s="12"/>
    </row>
    <row r="37" spans="1:17" ht="12.75">
      <c r="A37" s="2" t="s">
        <v>256</v>
      </c>
      <c r="B37" s="12">
        <v>0.1909722222222222</v>
      </c>
      <c r="C37" s="13">
        <v>2006</v>
      </c>
      <c r="D37" s="31">
        <f t="shared" si="0"/>
        <v>0.1273148148148148</v>
      </c>
      <c r="E37" s="2"/>
      <c r="F37" s="2"/>
      <c r="G37" s="2"/>
      <c r="H37" s="2"/>
      <c r="I37" s="2"/>
      <c r="J37" s="12">
        <v>0.2125</v>
      </c>
      <c r="K37" s="12">
        <v>0.21944444444444444</v>
      </c>
      <c r="L37" s="12"/>
      <c r="M37" s="12"/>
      <c r="N37" s="12"/>
      <c r="O37" s="12"/>
      <c r="P37" s="12"/>
      <c r="Q37" s="12"/>
    </row>
    <row r="38" spans="1:17" ht="12.75">
      <c r="A38" s="2" t="s">
        <v>233</v>
      </c>
      <c r="B38" s="12">
        <v>0.19236111111111112</v>
      </c>
      <c r="C38" s="13">
        <v>2013</v>
      </c>
      <c r="D38" s="31">
        <f>B38/1.5</f>
        <v>0.12824074074074074</v>
      </c>
      <c r="E38" s="2"/>
      <c r="F38" s="12">
        <v>0.1951388888888889</v>
      </c>
      <c r="G38" s="44">
        <f>+F38-B38</f>
        <v>0.002777777777777768</v>
      </c>
      <c r="H38" s="13">
        <v>2012</v>
      </c>
      <c r="I38" s="2"/>
      <c r="J38" s="12"/>
      <c r="K38" s="12"/>
      <c r="L38" s="12"/>
      <c r="M38" s="12">
        <v>0.19236111111111112</v>
      </c>
      <c r="N38" s="12"/>
      <c r="O38" s="12"/>
      <c r="P38" s="12"/>
      <c r="Q38" s="12"/>
    </row>
    <row r="39" spans="1:17" ht="12.75">
      <c r="A39" s="49" t="s">
        <v>532</v>
      </c>
      <c r="B39" s="12">
        <v>0.19305555555555554</v>
      </c>
      <c r="C39" s="13">
        <v>2016</v>
      </c>
      <c r="D39" s="31">
        <f>B39/1.5</f>
        <v>0.12870370370370368</v>
      </c>
      <c r="E39" s="2"/>
      <c r="F39" s="12"/>
      <c r="G39" s="44"/>
      <c r="H39" s="13"/>
      <c r="I39" s="2"/>
      <c r="J39" s="12"/>
      <c r="K39" s="12"/>
      <c r="L39" s="12"/>
      <c r="M39" s="12"/>
      <c r="N39" s="12"/>
      <c r="O39" s="12"/>
      <c r="P39" s="12">
        <v>0.19305555555555554</v>
      </c>
      <c r="Q39" s="12"/>
    </row>
    <row r="40" spans="1:17" ht="12.75">
      <c r="A40" s="2" t="s">
        <v>228</v>
      </c>
      <c r="B40" s="12">
        <v>0.19305555555555554</v>
      </c>
      <c r="C40" s="13">
        <v>2007</v>
      </c>
      <c r="D40" s="31">
        <f t="shared" si="0"/>
        <v>0.12870370370370368</v>
      </c>
      <c r="E40" s="2"/>
      <c r="F40" s="2"/>
      <c r="G40" s="2"/>
      <c r="H40" s="2"/>
      <c r="I40" s="2"/>
      <c r="J40" s="12"/>
      <c r="K40" s="12"/>
      <c r="L40" s="12"/>
      <c r="M40" s="12"/>
      <c r="N40" s="12"/>
      <c r="O40" s="12"/>
      <c r="P40" s="12"/>
      <c r="Q40" s="12"/>
    </row>
    <row r="41" spans="1:17" ht="12.75">
      <c r="A41" s="2" t="s">
        <v>271</v>
      </c>
      <c r="B41" s="12">
        <v>0.19305555555555554</v>
      </c>
      <c r="C41" s="13"/>
      <c r="D41" s="31">
        <f t="shared" si="0"/>
        <v>0.12870370370370368</v>
      </c>
      <c r="E41" s="2"/>
      <c r="F41" s="2"/>
      <c r="G41" s="2"/>
      <c r="H41" s="2"/>
      <c r="I41" s="2"/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2" t="s">
        <v>232</v>
      </c>
      <c r="B42" s="12">
        <v>0.20069444444444443</v>
      </c>
      <c r="C42" s="13"/>
      <c r="D42" s="31">
        <f>B42/1.5</f>
        <v>0.13379629629629627</v>
      </c>
      <c r="E42" s="2"/>
      <c r="F42" s="2"/>
      <c r="G42" s="2"/>
      <c r="H42" s="2"/>
      <c r="I42" s="2"/>
      <c r="J42" s="12"/>
      <c r="K42" s="12"/>
      <c r="L42" s="12"/>
      <c r="M42" s="12"/>
      <c r="N42" s="12"/>
      <c r="O42" s="12"/>
      <c r="P42" s="12"/>
      <c r="Q42" s="12"/>
    </row>
    <row r="43" spans="1:17" ht="12.75">
      <c r="A43" s="2" t="s">
        <v>238</v>
      </c>
      <c r="B43" s="12">
        <v>0.20138888888888887</v>
      </c>
      <c r="C43" s="13">
        <v>2004</v>
      </c>
      <c r="D43" s="31">
        <f>B43/1.5</f>
        <v>0.13425925925925924</v>
      </c>
      <c r="E43" s="2"/>
      <c r="F43" s="2"/>
      <c r="G43" s="2"/>
      <c r="H43" s="2"/>
      <c r="I43" s="2"/>
      <c r="J43" s="12"/>
      <c r="K43" s="12"/>
      <c r="L43" s="12"/>
      <c r="M43" s="12"/>
      <c r="N43" s="12"/>
      <c r="O43" s="12"/>
      <c r="P43" s="12"/>
      <c r="Q43" s="12"/>
    </row>
    <row r="44" spans="1:17" ht="12.75">
      <c r="A44" s="2" t="s">
        <v>235</v>
      </c>
      <c r="B44" s="12">
        <v>0.20555555555555557</v>
      </c>
      <c r="C44" s="13">
        <v>2012</v>
      </c>
      <c r="D44" s="31">
        <f>B44/1.5</f>
        <v>0.13703703703703704</v>
      </c>
      <c r="E44" s="2"/>
      <c r="F44" s="12">
        <v>0.21875</v>
      </c>
      <c r="G44" s="44">
        <f>+F44-B44</f>
        <v>0.013194444444444425</v>
      </c>
      <c r="H44" s="13">
        <v>2012</v>
      </c>
      <c r="I44" s="2"/>
      <c r="J44" s="12"/>
      <c r="K44" s="12"/>
      <c r="L44" s="12">
        <v>0.21875</v>
      </c>
      <c r="M44" s="12"/>
      <c r="N44" s="12"/>
      <c r="O44" s="12"/>
      <c r="P44" s="12"/>
      <c r="Q44" s="12"/>
    </row>
    <row r="45" spans="1:17" ht="12.75">
      <c r="A45" s="2" t="s">
        <v>508</v>
      </c>
      <c r="B45" s="75"/>
      <c r="C45" s="2"/>
      <c r="D45" s="2"/>
      <c r="E45" s="2"/>
      <c r="F45" s="2"/>
      <c r="G45" s="2"/>
      <c r="H45" s="2"/>
      <c r="I45" s="2"/>
      <c r="J45" s="2"/>
      <c r="K45" s="2"/>
      <c r="L45" s="12"/>
      <c r="M45" s="12"/>
      <c r="N45" s="12"/>
      <c r="O45" s="12"/>
      <c r="P45" s="12"/>
      <c r="Q45" s="12"/>
    </row>
    <row r="46" spans="1:17" ht="12.75">
      <c r="A46" s="2" t="s">
        <v>372</v>
      </c>
      <c r="B46" s="75"/>
      <c r="C46" s="2"/>
      <c r="D46" s="2"/>
      <c r="E46" s="2"/>
      <c r="F46" s="2"/>
      <c r="G46" s="2"/>
      <c r="H46" s="2"/>
      <c r="I46" s="2"/>
      <c r="J46" s="2"/>
      <c r="K46" s="2"/>
      <c r="L46" s="12"/>
      <c r="M46" s="12">
        <v>0.17152777777777775</v>
      </c>
      <c r="N46" s="12"/>
      <c r="O46" s="12"/>
      <c r="P46" s="12"/>
      <c r="Q46" s="12"/>
    </row>
    <row r="47" spans="1:17" ht="12.75">
      <c r="A47" s="2" t="s">
        <v>306</v>
      </c>
      <c r="B47" s="66"/>
      <c r="C47" s="2"/>
      <c r="D47" s="2"/>
      <c r="E47" s="2"/>
      <c r="F47" s="2"/>
      <c r="G47" s="2"/>
      <c r="H47" s="2"/>
      <c r="I47" s="2"/>
      <c r="J47" s="2"/>
      <c r="K47" s="12">
        <v>0.1673611111111111</v>
      </c>
      <c r="L47" s="12"/>
      <c r="M47" s="12"/>
      <c r="N47" s="12"/>
      <c r="O47" s="12"/>
      <c r="P47" s="12"/>
      <c r="Q47" s="12"/>
    </row>
    <row r="48" spans="1:17" ht="12.75">
      <c r="A48" s="2" t="s">
        <v>377</v>
      </c>
      <c r="B48" s="66"/>
      <c r="C48" s="2"/>
      <c r="D48" s="2"/>
      <c r="E48" s="2"/>
      <c r="F48" s="2"/>
      <c r="G48" s="2"/>
      <c r="H48" s="2"/>
      <c r="I48" s="2"/>
      <c r="J48" s="2"/>
      <c r="K48" s="12">
        <v>0.17430555555555557</v>
      </c>
      <c r="L48" s="12">
        <v>0.18958333333333333</v>
      </c>
      <c r="M48" s="12">
        <v>0.18194444444444444</v>
      </c>
      <c r="N48" s="12"/>
      <c r="O48" s="12"/>
      <c r="P48" s="12"/>
      <c r="Q48" s="12"/>
    </row>
    <row r="49" spans="1:17" ht="12.75">
      <c r="A49" s="2" t="s">
        <v>195</v>
      </c>
      <c r="B49" s="66"/>
      <c r="C49" s="2"/>
      <c r="D49" s="2"/>
      <c r="E49" s="2"/>
      <c r="F49" s="2"/>
      <c r="G49" s="2"/>
      <c r="H49" s="2"/>
      <c r="I49" s="2"/>
      <c r="J49" s="2"/>
      <c r="K49" s="12">
        <v>0.1798611111111111</v>
      </c>
      <c r="L49" s="12"/>
      <c r="M49" s="12"/>
      <c r="N49" s="12"/>
      <c r="O49" s="12"/>
      <c r="P49" s="12"/>
      <c r="Q49" s="12"/>
    </row>
    <row r="50" spans="1:17" ht="12.75">
      <c r="A50" s="2" t="s">
        <v>301</v>
      </c>
      <c r="B50" s="66"/>
      <c r="C50" s="2"/>
      <c r="D50" s="2"/>
      <c r="E50" s="34"/>
      <c r="F50" s="2"/>
      <c r="G50" s="2"/>
      <c r="H50" s="2"/>
      <c r="I50" s="2"/>
      <c r="J50" s="2"/>
      <c r="K50" s="12">
        <v>0.2034722222222222</v>
      </c>
      <c r="L50" s="12">
        <v>0.20069444444444443</v>
      </c>
      <c r="M50" s="12"/>
      <c r="N50" s="12"/>
      <c r="O50" s="12"/>
      <c r="P50" s="12"/>
      <c r="Q50" s="12"/>
    </row>
    <row r="51" spans="1:17" ht="12.75">
      <c r="A51" s="2" t="s">
        <v>371</v>
      </c>
      <c r="B51" s="66"/>
      <c r="C51" s="2"/>
      <c r="D51" s="2"/>
      <c r="E51" s="2"/>
      <c r="F51" s="2"/>
      <c r="G51" s="2"/>
      <c r="H51" s="2"/>
      <c r="I51" s="2"/>
      <c r="J51" s="2"/>
      <c r="K51" s="12">
        <v>0.21319444444444444</v>
      </c>
      <c r="L51" s="12"/>
      <c r="M51" s="12"/>
      <c r="N51" s="12"/>
      <c r="O51" s="12"/>
      <c r="P51" s="12"/>
      <c r="Q51" s="12"/>
    </row>
    <row r="52" spans="1:17" ht="12.75">
      <c r="A52" s="2" t="s">
        <v>373</v>
      </c>
      <c r="B52" s="75"/>
      <c r="C52" s="2"/>
      <c r="D52" s="2"/>
      <c r="E52" s="2"/>
      <c r="F52" s="2"/>
      <c r="G52" s="2"/>
      <c r="H52" s="2"/>
      <c r="I52" s="2"/>
      <c r="J52" s="2"/>
      <c r="K52" s="12">
        <v>0.2263888888888889</v>
      </c>
      <c r="L52" s="12"/>
      <c r="M52" s="12">
        <v>0.2076388888888889</v>
      </c>
      <c r="N52" s="12"/>
      <c r="O52" s="12"/>
      <c r="P52" s="12"/>
      <c r="Q52" s="12"/>
    </row>
    <row r="53" spans="1:17" ht="12.75">
      <c r="A53" s="2"/>
      <c r="B53" s="75"/>
      <c r="C53" s="2"/>
      <c r="D53" s="2"/>
      <c r="E53" s="2"/>
      <c r="F53" s="2"/>
      <c r="G53" s="2"/>
      <c r="H53" s="2"/>
      <c r="I53" s="2"/>
      <c r="J53" s="2"/>
      <c r="K53" s="13"/>
      <c r="L53" s="2"/>
      <c r="M53" s="2"/>
      <c r="N53" s="2"/>
      <c r="O53" s="2"/>
      <c r="P53" s="2"/>
      <c r="Q53" s="2"/>
    </row>
    <row r="54" spans="2:11" ht="13.5">
      <c r="B54" s="59"/>
      <c r="G54" s="23"/>
      <c r="K54" s="13"/>
    </row>
    <row r="55" spans="2:11" ht="12.75">
      <c r="B55" s="59"/>
      <c r="K55" s="2"/>
    </row>
    <row r="56" ht="12.75">
      <c r="B56" s="59"/>
    </row>
    <row r="57" ht="12.75">
      <c r="B57" s="59"/>
    </row>
    <row r="58" ht="12.75">
      <c r="B58" s="59"/>
    </row>
    <row r="59" ht="12.75">
      <c r="B59" s="59"/>
    </row>
    <row r="60" ht="12.75">
      <c r="B60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0"/>
  <sheetViews>
    <sheetView zoomScale="85" zoomScaleNormal="85" zoomScalePageLayoutView="0" workbookViewId="0" topLeftCell="A1">
      <pane ySplit="1" topLeftCell="A2" activePane="bottomLeft" state="frozen"/>
      <selection pane="topLeft" activeCell="C52" sqref="C52"/>
      <selection pane="bottomLeft" activeCell="A1" sqref="A1"/>
    </sheetView>
  </sheetViews>
  <sheetFormatPr defaultColWidth="9.140625" defaultRowHeight="12.75"/>
  <cols>
    <col min="1" max="1" width="18.7109375" style="0" bestFit="1" customWidth="1"/>
    <col min="2" max="2" width="9.28125" style="9" customWidth="1"/>
    <col min="3" max="3" width="8.8515625" style="0" customWidth="1"/>
    <col min="4" max="4" width="9.421875" style="0" customWidth="1"/>
    <col min="5" max="5" width="3.421875" style="0" customWidth="1"/>
    <col min="6" max="6" width="12.28125" style="0" bestFit="1" customWidth="1"/>
    <col min="7" max="7" width="13.8515625" style="0" bestFit="1" customWidth="1"/>
    <col min="8" max="8" width="5.28125" style="0" bestFit="1" customWidth="1"/>
    <col min="9" max="9" width="0" style="0" hidden="1" customWidth="1"/>
    <col min="10" max="11" width="9.8515625" style="0" bestFit="1" customWidth="1"/>
    <col min="12" max="16" width="10.8515625" style="0" customWidth="1"/>
    <col min="17" max="18" width="10.421875" style="0" customWidth="1"/>
    <col min="19" max="19" width="8.421875" style="0" bestFit="1" customWidth="1"/>
    <col min="20" max="20" width="17.57421875" style="0" bestFit="1" customWidth="1"/>
    <col min="24" max="24" width="24.421875" style="0" bestFit="1" customWidth="1"/>
  </cols>
  <sheetData>
    <row r="1" spans="1:18" ht="12.75">
      <c r="A1" s="22" t="s">
        <v>183</v>
      </c>
      <c r="B1" s="19" t="s">
        <v>1</v>
      </c>
      <c r="C1" s="11" t="s">
        <v>3</v>
      </c>
      <c r="D1" s="22" t="s">
        <v>43</v>
      </c>
      <c r="F1" s="1" t="s">
        <v>59</v>
      </c>
      <c r="G1" s="1" t="s">
        <v>76</v>
      </c>
      <c r="H1" s="22" t="s">
        <v>3</v>
      </c>
      <c r="J1" s="22" t="s">
        <v>91</v>
      </c>
      <c r="K1" s="22" t="s">
        <v>90</v>
      </c>
      <c r="L1" s="22" t="s">
        <v>108</v>
      </c>
      <c r="M1" s="22" t="s">
        <v>114</v>
      </c>
      <c r="N1" s="22" t="s">
        <v>123</v>
      </c>
      <c r="O1" s="22" t="s">
        <v>141</v>
      </c>
      <c r="P1" s="22" t="s">
        <v>148</v>
      </c>
      <c r="Q1" s="22" t="s">
        <v>158</v>
      </c>
      <c r="R1" s="22" t="s">
        <v>176</v>
      </c>
    </row>
    <row r="2" spans="1:25" ht="12.75">
      <c r="A2" s="6" t="s">
        <v>187</v>
      </c>
      <c r="B2" s="37">
        <v>0.0028692129629629627</v>
      </c>
      <c r="C2" s="15">
        <v>1984</v>
      </c>
      <c r="D2" s="29">
        <f aca="true" t="shared" si="0" ref="D2:D24">B2/1.609</f>
        <v>0.0017832274474598897</v>
      </c>
      <c r="H2" s="13"/>
      <c r="J2" s="37"/>
      <c r="K2" s="37"/>
      <c r="L2" s="37"/>
      <c r="M2" s="37"/>
      <c r="N2" s="37">
        <v>0.0037500000000000003</v>
      </c>
      <c r="O2" s="37"/>
      <c r="P2" s="37"/>
      <c r="Q2" s="37"/>
      <c r="R2" s="37"/>
      <c r="S2" s="92"/>
      <c r="Y2" s="37"/>
    </row>
    <row r="3" spans="1:25" ht="12.75">
      <c r="A3" s="6" t="s">
        <v>190</v>
      </c>
      <c r="B3" s="37">
        <v>0.0029282407407407412</v>
      </c>
      <c r="C3" s="13">
        <v>1990</v>
      </c>
      <c r="D3" s="47">
        <f>B3/1.609</f>
        <v>0.0018199134498077944</v>
      </c>
      <c r="F3" s="18"/>
      <c r="H3" s="13"/>
      <c r="J3" s="37"/>
      <c r="K3" s="37"/>
      <c r="L3" s="37"/>
      <c r="M3" s="37"/>
      <c r="N3" s="37"/>
      <c r="O3" s="37"/>
      <c r="P3" s="37">
        <v>0.0035416666666666665</v>
      </c>
      <c r="Q3" s="37">
        <v>0.0035532407407407405</v>
      </c>
      <c r="R3" s="37">
        <v>0.0035023148148148153</v>
      </c>
      <c r="S3" s="92"/>
      <c r="Y3" s="37"/>
    </row>
    <row r="4" spans="1:25" ht="12.75">
      <c r="A4" s="6" t="s">
        <v>184</v>
      </c>
      <c r="B4" s="37">
        <v>0.0030208333333333333</v>
      </c>
      <c r="C4" s="13">
        <v>1995</v>
      </c>
      <c r="D4" s="47">
        <f>B4/1.609</f>
        <v>0.0018774601201574476</v>
      </c>
      <c r="F4" s="18"/>
      <c r="H4" s="13"/>
      <c r="J4" s="37">
        <v>0.0032175925925925926</v>
      </c>
      <c r="K4" s="37"/>
      <c r="L4" s="37"/>
      <c r="M4" s="37"/>
      <c r="N4" s="37"/>
      <c r="O4" s="37"/>
      <c r="P4" s="37"/>
      <c r="Q4" s="37"/>
      <c r="R4" s="37"/>
      <c r="S4" s="92"/>
      <c r="Y4" s="37"/>
    </row>
    <row r="5" spans="1:25" ht="12.75">
      <c r="A5" s="6" t="s">
        <v>199</v>
      </c>
      <c r="B5" s="37">
        <v>0.0030324074074074073</v>
      </c>
      <c r="C5" s="13">
        <v>1998</v>
      </c>
      <c r="D5" s="47">
        <f t="shared" si="0"/>
        <v>0.0018846534539511543</v>
      </c>
      <c r="F5" s="18"/>
      <c r="H5" s="13"/>
      <c r="J5" s="37"/>
      <c r="K5" s="37">
        <v>0.003194444444444444</v>
      </c>
      <c r="L5" s="37">
        <v>0.0034953703703703705</v>
      </c>
      <c r="M5" s="37"/>
      <c r="N5" s="37">
        <v>0.003206018518518519</v>
      </c>
      <c r="O5" s="37">
        <v>0.003263888888888889</v>
      </c>
      <c r="P5" s="37">
        <v>0.003449074074074074</v>
      </c>
      <c r="Q5" s="37">
        <v>0.0034490740740740745</v>
      </c>
      <c r="R5" s="37"/>
      <c r="S5" s="92"/>
      <c r="Y5" s="37"/>
    </row>
    <row r="6" spans="1:25" ht="12.75">
      <c r="A6" s="6" t="s">
        <v>189</v>
      </c>
      <c r="B6" s="37">
        <v>0.003043981481481482</v>
      </c>
      <c r="C6" s="13">
        <v>2007</v>
      </c>
      <c r="D6" s="47">
        <f t="shared" si="0"/>
        <v>0.0018918467877448615</v>
      </c>
      <c r="H6" s="13"/>
      <c r="J6" s="37"/>
      <c r="K6" s="37"/>
      <c r="L6" s="37"/>
      <c r="M6" s="37"/>
      <c r="N6" s="37"/>
      <c r="O6" s="37"/>
      <c r="P6" s="37"/>
      <c r="Q6" s="37"/>
      <c r="R6" s="37"/>
      <c r="S6" s="92"/>
      <c r="Y6" s="37"/>
    </row>
    <row r="7" spans="1:25" ht="12.75">
      <c r="A7" s="6" t="s">
        <v>202</v>
      </c>
      <c r="B7" s="37">
        <v>0.0030787037037037037</v>
      </c>
      <c r="C7" s="13">
        <v>2010</v>
      </c>
      <c r="D7" s="47">
        <f t="shared" si="0"/>
        <v>0.0019134267891259811</v>
      </c>
      <c r="H7" s="13"/>
      <c r="J7" s="37">
        <v>0.0030787037037037037</v>
      </c>
      <c r="K7" s="37"/>
      <c r="L7" s="37"/>
      <c r="M7" s="37"/>
      <c r="N7" s="37"/>
      <c r="O7" s="37"/>
      <c r="P7" s="37"/>
      <c r="Q7" s="37"/>
      <c r="R7" s="37"/>
      <c r="S7" s="92"/>
      <c r="Y7" s="37"/>
    </row>
    <row r="8" spans="1:25" ht="12.75">
      <c r="A8" s="6" t="s">
        <v>196</v>
      </c>
      <c r="B8" s="37">
        <v>0.003090277777777778</v>
      </c>
      <c r="C8" s="13">
        <v>2007</v>
      </c>
      <c r="D8" s="47">
        <f t="shared" si="0"/>
        <v>0.0019206201229196882</v>
      </c>
      <c r="F8" s="18"/>
      <c r="H8" s="13"/>
      <c r="J8" s="37"/>
      <c r="K8" s="37">
        <v>0.003148148148148148</v>
      </c>
      <c r="L8" s="37"/>
      <c r="M8" s="37"/>
      <c r="N8" s="37"/>
      <c r="O8" s="37"/>
      <c r="P8" s="37"/>
      <c r="Q8" s="37"/>
      <c r="R8" s="37"/>
      <c r="S8" s="92"/>
      <c r="Y8" s="37"/>
    </row>
    <row r="9" spans="1:25" ht="12.75">
      <c r="A9" s="6" t="s">
        <v>192</v>
      </c>
      <c r="B9" s="37">
        <v>0.003112268518518519</v>
      </c>
      <c r="C9" s="15">
        <v>2018</v>
      </c>
      <c r="D9" s="47">
        <f>B9/1.609</f>
        <v>0.0019342874571277309</v>
      </c>
      <c r="R9" s="37">
        <v>0.003112268518518519</v>
      </c>
      <c r="S9" s="37"/>
      <c r="Y9" s="37"/>
    </row>
    <row r="10" spans="1:25" ht="12.75">
      <c r="A10" s="6" t="s">
        <v>225</v>
      </c>
      <c r="B10" s="37">
        <v>0.0031712962962962958</v>
      </c>
      <c r="C10" s="13">
        <v>2018</v>
      </c>
      <c r="D10" s="47">
        <f>B10/1.609</f>
        <v>0.0019709734594756346</v>
      </c>
      <c r="E10" s="60"/>
      <c r="F10" s="37">
        <v>0.0032175925925925926</v>
      </c>
      <c r="G10" s="51">
        <f>+F10-B10</f>
        <v>4.6296296296296884E-05</v>
      </c>
      <c r="H10" s="60">
        <v>2017</v>
      </c>
      <c r="I10" s="60"/>
      <c r="J10" s="60"/>
      <c r="K10" s="60"/>
      <c r="L10" s="60"/>
      <c r="M10" s="60"/>
      <c r="N10" s="37"/>
      <c r="O10" s="37">
        <v>0.003275462962962963</v>
      </c>
      <c r="P10" s="37">
        <v>0.003518518518518519</v>
      </c>
      <c r="Q10" s="37">
        <v>0.0032175925925925926</v>
      </c>
      <c r="R10" s="37">
        <v>0.0031712962962962958</v>
      </c>
      <c r="S10" s="92"/>
      <c r="Y10" s="37"/>
    </row>
    <row r="11" spans="1:25" ht="12.75">
      <c r="A11" s="6" t="s">
        <v>219</v>
      </c>
      <c r="B11" s="37">
        <v>0.003221064814814815</v>
      </c>
      <c r="C11" s="13">
        <v>2010</v>
      </c>
      <c r="D11" s="47">
        <f>B11/1.609</f>
        <v>0.0020019047947885736</v>
      </c>
      <c r="E11" s="2"/>
      <c r="F11" s="82"/>
      <c r="G11" s="2"/>
      <c r="H11" s="13"/>
      <c r="I11" s="2"/>
      <c r="J11" s="37">
        <v>0.003221064814814815</v>
      </c>
      <c r="K11" s="37">
        <v>0.0033912037037037036</v>
      </c>
      <c r="L11" s="37">
        <v>0.0034606481481481485</v>
      </c>
      <c r="M11" s="37"/>
      <c r="N11" s="37"/>
      <c r="O11" s="37"/>
      <c r="P11" s="37">
        <v>0.0035648148148148154</v>
      </c>
      <c r="Q11" s="37">
        <v>0.003483796296296296</v>
      </c>
      <c r="R11" s="37">
        <v>0.003568287037037037</v>
      </c>
      <c r="S11" s="92"/>
      <c r="Y11" s="37"/>
    </row>
    <row r="12" spans="1:25" ht="12.75">
      <c r="A12" s="6" t="s">
        <v>213</v>
      </c>
      <c r="B12" s="37">
        <v>0.0032870370370370367</v>
      </c>
      <c r="C12" s="13">
        <v>2009</v>
      </c>
      <c r="D12" s="47">
        <f t="shared" si="0"/>
        <v>0.0020429067974127016</v>
      </c>
      <c r="E12" s="2"/>
      <c r="F12" s="82"/>
      <c r="G12" s="2"/>
      <c r="H12" s="13"/>
      <c r="I12" s="2"/>
      <c r="J12" s="37">
        <v>0.0033333333333333335</v>
      </c>
      <c r="K12" s="37"/>
      <c r="L12" s="37">
        <v>0.0034953703703703705</v>
      </c>
      <c r="M12" s="70">
        <v>0.003368055555555555</v>
      </c>
      <c r="N12" s="37">
        <v>0.0036226851851851854</v>
      </c>
      <c r="O12" s="37">
        <v>0.0034375</v>
      </c>
      <c r="P12" s="37">
        <v>0.003564814814814815</v>
      </c>
      <c r="Q12" s="37">
        <v>0.0035185185185185185</v>
      </c>
      <c r="R12" s="37"/>
      <c r="S12" s="92"/>
      <c r="Y12" s="37"/>
    </row>
    <row r="13" spans="1:25" ht="12.75">
      <c r="A13" s="6" t="s">
        <v>220</v>
      </c>
      <c r="B13" s="37">
        <v>0.0034027777777777784</v>
      </c>
      <c r="C13" s="13">
        <v>2015</v>
      </c>
      <c r="D13" s="47">
        <f t="shared" si="0"/>
        <v>0.002114840135349769</v>
      </c>
      <c r="O13" s="37">
        <v>0.0034027777777777784</v>
      </c>
      <c r="R13" s="37">
        <v>0.0036087962962962966</v>
      </c>
      <c r="S13" s="37"/>
      <c r="Y13" s="37"/>
    </row>
    <row r="14" spans="1:25" ht="12.75">
      <c r="A14" s="6" t="s">
        <v>204</v>
      </c>
      <c r="B14" s="37">
        <v>0.003310185185185185</v>
      </c>
      <c r="C14" s="13">
        <v>2007</v>
      </c>
      <c r="D14" s="47">
        <f t="shared" si="0"/>
        <v>0.002057293465000115</v>
      </c>
      <c r="E14" s="2"/>
      <c r="F14" s="82"/>
      <c r="G14" s="2"/>
      <c r="H14" s="13"/>
      <c r="I14" s="2"/>
      <c r="J14" s="37">
        <v>0.0035416666666666665</v>
      </c>
      <c r="K14" s="37"/>
      <c r="L14" s="37">
        <v>0.003530092592592592</v>
      </c>
      <c r="M14" s="37"/>
      <c r="N14" s="37"/>
      <c r="O14" s="37"/>
      <c r="P14" s="37"/>
      <c r="Q14" s="37"/>
      <c r="R14" s="37"/>
      <c r="S14" s="92"/>
      <c r="Y14" s="37"/>
    </row>
    <row r="15" spans="1:25" ht="12.75">
      <c r="A15" s="6" t="s">
        <v>212</v>
      </c>
      <c r="B15" s="70">
        <v>0.003310185185185185</v>
      </c>
      <c r="C15" s="13">
        <v>2013</v>
      </c>
      <c r="D15" s="47">
        <f>B15/1.609</f>
        <v>0.002057293465000115</v>
      </c>
      <c r="E15" s="2"/>
      <c r="F15" s="37">
        <v>0.0033333333333333335</v>
      </c>
      <c r="G15" s="51">
        <f>+F15-B15</f>
        <v>2.3148148148148442E-05</v>
      </c>
      <c r="H15" s="13">
        <v>2013</v>
      </c>
      <c r="I15" s="2"/>
      <c r="J15" s="37">
        <v>0.003425925925925926</v>
      </c>
      <c r="K15" s="37">
        <v>0.0034490740740740745</v>
      </c>
      <c r="L15" s="37"/>
      <c r="M15" s="70">
        <v>0.003310185185185185</v>
      </c>
      <c r="N15" s="37"/>
      <c r="O15" s="37"/>
      <c r="P15" s="37"/>
      <c r="Q15" s="37"/>
      <c r="R15" s="37"/>
      <c r="S15" s="92"/>
      <c r="Y15" s="37"/>
    </row>
    <row r="16" spans="1:25" ht="12.75">
      <c r="A16" s="6" t="s">
        <v>532</v>
      </c>
      <c r="B16" s="70">
        <v>0.003414351851851852</v>
      </c>
      <c r="C16" s="13">
        <v>2016</v>
      </c>
      <c r="D16" s="47">
        <f>B16/1.609</f>
        <v>0.0021220334691434755</v>
      </c>
      <c r="E16" s="2"/>
      <c r="F16" s="37"/>
      <c r="G16" s="51"/>
      <c r="H16" s="13"/>
      <c r="I16" s="2"/>
      <c r="J16" s="37"/>
      <c r="K16" s="37"/>
      <c r="L16" s="37"/>
      <c r="M16" s="70"/>
      <c r="N16" s="37"/>
      <c r="O16" s="37"/>
      <c r="P16" s="70">
        <v>0.003414351851851852</v>
      </c>
      <c r="Q16" s="37"/>
      <c r="R16" s="37"/>
      <c r="S16" s="92"/>
      <c r="Y16" s="37"/>
    </row>
    <row r="17" spans="1:25" ht="12.75">
      <c r="A17" s="6" t="s">
        <v>218</v>
      </c>
      <c r="B17" s="37">
        <v>0.003483796296296296</v>
      </c>
      <c r="C17" s="13">
        <v>2008</v>
      </c>
      <c r="D17" s="47">
        <f>B17/1.609</f>
        <v>0.002165193471905715</v>
      </c>
      <c r="E17" s="34"/>
      <c r="F17" s="37"/>
      <c r="G17" s="2"/>
      <c r="H17" s="13"/>
      <c r="I17" s="2"/>
      <c r="J17" s="37">
        <v>0.003530092592592592</v>
      </c>
      <c r="K17" s="37"/>
      <c r="L17" s="37"/>
      <c r="M17" s="37"/>
      <c r="N17" s="37"/>
      <c r="O17" s="37"/>
      <c r="P17" s="37"/>
      <c r="Q17" s="37"/>
      <c r="R17" s="37"/>
      <c r="S17" s="92"/>
      <c r="Y17" s="37"/>
    </row>
    <row r="18" spans="1:25" ht="12.75">
      <c r="A18" s="6" t="s">
        <v>232</v>
      </c>
      <c r="B18" s="37">
        <v>0.0034953703703703705</v>
      </c>
      <c r="C18" s="13"/>
      <c r="D18" s="47">
        <f>B18/1.609</f>
        <v>0.0021723868056994222</v>
      </c>
      <c r="E18" s="34"/>
      <c r="F18" s="37"/>
      <c r="G18" s="2"/>
      <c r="H18" s="13"/>
      <c r="I18" s="2"/>
      <c r="J18" s="37"/>
      <c r="K18" s="37">
        <v>0.0036111111111111114</v>
      </c>
      <c r="L18" s="37"/>
      <c r="M18" s="37"/>
      <c r="N18" s="37"/>
      <c r="O18" s="37"/>
      <c r="P18" s="37"/>
      <c r="Q18" s="37"/>
      <c r="R18" s="37"/>
      <c r="S18" s="92"/>
      <c r="Y18" s="37"/>
    </row>
    <row r="19" spans="1:25" ht="12.75">
      <c r="A19" s="6" t="s">
        <v>277</v>
      </c>
      <c r="B19" s="37">
        <v>0.0035069444444444445</v>
      </c>
      <c r="C19" s="13">
        <v>2009</v>
      </c>
      <c r="D19" s="47">
        <f t="shared" si="0"/>
        <v>0.002179580139493129</v>
      </c>
      <c r="E19" s="34"/>
      <c r="F19" s="37"/>
      <c r="G19" s="2"/>
      <c r="H19" s="13"/>
      <c r="I19" s="2"/>
      <c r="J19" s="37"/>
      <c r="K19" s="37"/>
      <c r="L19" s="37"/>
      <c r="M19" s="70">
        <v>0.00369212962962963</v>
      </c>
      <c r="N19" s="37">
        <v>0.003761574074074074</v>
      </c>
      <c r="O19" s="37"/>
      <c r="P19" s="37">
        <v>0.003796296296296296</v>
      </c>
      <c r="Q19" s="37"/>
      <c r="R19" s="37"/>
      <c r="S19" s="92"/>
      <c r="Y19" s="37"/>
    </row>
    <row r="20" spans="1:25" ht="12.75">
      <c r="A20" s="6" t="s">
        <v>256</v>
      </c>
      <c r="B20" s="37">
        <v>0.0035648148148148154</v>
      </c>
      <c r="C20" s="13">
        <v>2005</v>
      </c>
      <c r="D20" s="47">
        <f>B20/1.609</f>
        <v>0.0022155468084616627</v>
      </c>
      <c r="E20" s="2"/>
      <c r="F20" s="37"/>
      <c r="G20" s="51"/>
      <c r="H20" s="13"/>
      <c r="I20" s="2"/>
      <c r="J20" s="37"/>
      <c r="K20" s="37"/>
      <c r="L20" s="37"/>
      <c r="M20" s="37"/>
      <c r="N20" s="37"/>
      <c r="O20" s="37"/>
      <c r="P20" s="37">
        <v>0.0045381944444444445</v>
      </c>
      <c r="Q20" s="37"/>
      <c r="R20" s="37"/>
      <c r="S20" s="92"/>
      <c r="Y20" s="37"/>
    </row>
    <row r="21" spans="1:25" ht="12.75">
      <c r="A21" s="6" t="s">
        <v>234</v>
      </c>
      <c r="B21" s="37">
        <v>0.0035648148148148154</v>
      </c>
      <c r="C21" s="13">
        <v>2017</v>
      </c>
      <c r="D21" s="47">
        <f>B21/1.609</f>
        <v>0.0022155468084616627</v>
      </c>
      <c r="K21" s="37"/>
      <c r="L21" s="37"/>
      <c r="M21" s="37"/>
      <c r="N21" s="37"/>
      <c r="O21" s="37"/>
      <c r="P21" s="37"/>
      <c r="Q21" s="37">
        <v>0.0035648148148148154</v>
      </c>
      <c r="R21" s="37"/>
      <c r="S21" s="37"/>
      <c r="Y21" s="37"/>
    </row>
    <row r="22" spans="1:25" ht="12.75">
      <c r="A22" s="6" t="s">
        <v>301</v>
      </c>
      <c r="B22" s="37">
        <v>0.0036574074074074074</v>
      </c>
      <c r="C22" s="13">
        <v>2011</v>
      </c>
      <c r="D22" s="47">
        <f t="shared" si="0"/>
        <v>0.002273093478811316</v>
      </c>
      <c r="E22" s="2"/>
      <c r="F22" s="37">
        <v>0.00369212962962963</v>
      </c>
      <c r="G22" s="51">
        <f>+F22-B22</f>
        <v>3.4722222222222446E-05</v>
      </c>
      <c r="H22" s="13">
        <v>2009</v>
      </c>
      <c r="I22" s="2"/>
      <c r="J22" s="37"/>
      <c r="K22" s="37">
        <v>0.0036574074074074074</v>
      </c>
      <c r="L22" s="37">
        <v>0.0038888888888888883</v>
      </c>
      <c r="M22" s="37"/>
      <c r="N22" s="37"/>
      <c r="O22" s="37"/>
      <c r="P22" s="37">
        <v>0.004027777777777778</v>
      </c>
      <c r="Q22" s="37"/>
      <c r="R22" s="37">
        <v>0.0038944444444444434</v>
      </c>
      <c r="S22" s="92"/>
      <c r="Y22" s="37"/>
    </row>
    <row r="23" spans="1:25" ht="12.75">
      <c r="A23" s="6" t="s">
        <v>259</v>
      </c>
      <c r="B23" s="70">
        <v>0.003761574074074074</v>
      </c>
      <c r="C23" s="13">
        <v>2013</v>
      </c>
      <c r="D23" s="47">
        <f t="shared" si="0"/>
        <v>0.0023378334829546763</v>
      </c>
      <c r="E23" s="2"/>
      <c r="F23" s="37">
        <v>0.003981481481481482</v>
      </c>
      <c r="G23" s="51">
        <f>+F23-B23</f>
        <v>0.0002199074074074078</v>
      </c>
      <c r="H23" s="13">
        <v>2011</v>
      </c>
      <c r="I23" s="2"/>
      <c r="J23" s="37">
        <v>0.004068287037037037</v>
      </c>
      <c r="K23" s="37">
        <v>0.003981481481481482</v>
      </c>
      <c r="L23" s="37"/>
      <c r="M23" s="70">
        <v>0.003761574074074074</v>
      </c>
      <c r="N23" s="37"/>
      <c r="O23" s="37"/>
      <c r="P23" s="37"/>
      <c r="Q23" s="37"/>
      <c r="R23" s="37"/>
      <c r="S23" s="92"/>
      <c r="Y23" s="37"/>
    </row>
    <row r="24" spans="1:25" ht="12.75">
      <c r="A24" s="6" t="s">
        <v>275</v>
      </c>
      <c r="B24" s="70">
        <v>0.0038888888888888883</v>
      </c>
      <c r="C24" s="13">
        <v>2013</v>
      </c>
      <c r="D24" s="47">
        <f t="shared" si="0"/>
        <v>0.0024169601546854495</v>
      </c>
      <c r="E24" s="2"/>
      <c r="F24" s="37">
        <v>0.004097222222222223</v>
      </c>
      <c r="G24" s="51">
        <f>+F24-B24</f>
        <v>0.00020833333333333424</v>
      </c>
      <c r="H24" s="13">
        <v>2011</v>
      </c>
      <c r="I24" s="2"/>
      <c r="J24" s="2"/>
      <c r="K24" s="2"/>
      <c r="L24" s="37">
        <v>0.004097222222222223</v>
      </c>
      <c r="M24" s="70">
        <v>0.0038888888888888883</v>
      </c>
      <c r="N24" s="37"/>
      <c r="O24" s="37"/>
      <c r="P24" s="37"/>
      <c r="Q24" s="37"/>
      <c r="R24" s="37"/>
      <c r="S24" s="92"/>
      <c r="Y24" s="37"/>
    </row>
    <row r="25" spans="1:25" ht="12.75">
      <c r="A25" s="6" t="s">
        <v>448</v>
      </c>
      <c r="B25" s="70">
        <v>0.003975694444444444</v>
      </c>
      <c r="C25" s="13">
        <v>2013</v>
      </c>
      <c r="D25" s="47">
        <f>B25/1.609</f>
        <v>0.00247091015813825</v>
      </c>
      <c r="E25" s="2"/>
      <c r="F25" s="37">
        <v>0.0042592592592592595</v>
      </c>
      <c r="G25" s="51">
        <f>+F25-B25</f>
        <v>0.0002835648148148155</v>
      </c>
      <c r="H25" s="13">
        <v>2012</v>
      </c>
      <c r="I25" s="2"/>
      <c r="J25" s="2"/>
      <c r="K25" s="2"/>
      <c r="L25" s="37">
        <v>0.0042592592592592595</v>
      </c>
      <c r="M25" s="70">
        <v>0.003975694444444444</v>
      </c>
      <c r="N25" s="37"/>
      <c r="O25" s="37"/>
      <c r="P25" s="37"/>
      <c r="Q25" s="37"/>
      <c r="R25" s="37"/>
      <c r="S25" s="92"/>
      <c r="Y25" s="37"/>
    </row>
    <row r="26" spans="1:25" ht="12.75">
      <c r="A26" s="6" t="s">
        <v>508</v>
      </c>
      <c r="B26" s="37"/>
      <c r="C26" s="15"/>
      <c r="D26" s="47"/>
      <c r="F26" s="37"/>
      <c r="G26" s="51"/>
      <c r="H26" s="13"/>
      <c r="L26" s="37"/>
      <c r="M26" s="71"/>
      <c r="N26" s="37"/>
      <c r="O26" s="37"/>
      <c r="P26" s="37"/>
      <c r="Q26" s="37"/>
      <c r="R26" s="37"/>
      <c r="S26" s="92"/>
      <c r="Y26" s="37"/>
    </row>
    <row r="27" spans="1:25" ht="12.75">
      <c r="A27" s="6" t="s">
        <v>276</v>
      </c>
      <c r="B27" s="28"/>
      <c r="R27" s="37">
        <v>0.0037315972222222212</v>
      </c>
      <c r="S27" s="37"/>
      <c r="Y27" s="37"/>
    </row>
    <row r="28" spans="1:25" ht="12.75">
      <c r="A28" s="6" t="s">
        <v>217</v>
      </c>
      <c r="B28" s="28"/>
      <c r="K28" s="37"/>
      <c r="L28" s="37"/>
      <c r="M28" s="37"/>
      <c r="N28" s="37"/>
      <c r="O28" s="37"/>
      <c r="P28" s="37">
        <v>0.0036342592592592594</v>
      </c>
      <c r="Q28" s="37"/>
      <c r="R28" s="37"/>
      <c r="S28" s="37"/>
      <c r="Y28" s="37"/>
    </row>
    <row r="29" spans="1:25" ht="12.75">
      <c r="A29" s="6" t="s">
        <v>238</v>
      </c>
      <c r="B29" s="28"/>
      <c r="C29" s="60"/>
      <c r="D29" s="60"/>
      <c r="E29" s="60"/>
      <c r="F29" s="60"/>
      <c r="G29" s="60"/>
      <c r="H29" s="60"/>
      <c r="I29" s="60"/>
      <c r="J29" s="60"/>
      <c r="K29" s="37"/>
      <c r="L29" s="37"/>
      <c r="M29" s="37">
        <v>0.0037037037037037034</v>
      </c>
      <c r="N29" s="37"/>
      <c r="O29" s="37"/>
      <c r="P29" s="37"/>
      <c r="Q29" s="37"/>
      <c r="R29" s="37"/>
      <c r="S29" s="37"/>
      <c r="Y29" s="37"/>
    </row>
    <row r="30" spans="1:25" ht="12.75">
      <c r="A30" s="6" t="s">
        <v>278</v>
      </c>
      <c r="B30" s="83"/>
      <c r="C30" s="60"/>
      <c r="D30" s="60"/>
      <c r="E30" s="60"/>
      <c r="F30" s="60"/>
      <c r="G30" s="60"/>
      <c r="H30" s="60"/>
      <c r="I30" s="60"/>
      <c r="J30" s="60"/>
      <c r="K30" s="37">
        <v>0.0034490740740740745</v>
      </c>
      <c r="L30" s="37">
        <v>0.0038657407407407408</v>
      </c>
      <c r="M30" s="37"/>
      <c r="N30" s="37"/>
      <c r="O30" s="37">
        <v>0.003530092592592592</v>
      </c>
      <c r="P30" s="37">
        <v>0.0037847222222222223</v>
      </c>
      <c r="Q30" s="37"/>
      <c r="R30" s="37">
        <v>0.0036180555555555558</v>
      </c>
      <c r="S30" s="37"/>
      <c r="Y30" s="37"/>
    </row>
    <row r="31" spans="1:25" ht="13.5">
      <c r="A31" s="6" t="s">
        <v>188</v>
      </c>
      <c r="B31" s="30"/>
      <c r="C31" s="15"/>
      <c r="D31" s="29"/>
      <c r="E31" s="60"/>
      <c r="F31" s="18"/>
      <c r="G31" s="60"/>
      <c r="H31" s="84"/>
      <c r="I31" s="60"/>
      <c r="J31" s="83"/>
      <c r="K31" s="37">
        <v>0.0031863425925925926</v>
      </c>
      <c r="L31" s="37"/>
      <c r="M31" s="37"/>
      <c r="N31" s="37">
        <v>0.0035532407407407405</v>
      </c>
      <c r="O31" s="37"/>
      <c r="P31" s="37"/>
      <c r="Q31" s="37"/>
      <c r="R31" s="37"/>
      <c r="S31" s="37"/>
      <c r="Y31" s="37"/>
    </row>
    <row r="32" spans="1:25" ht="12.75">
      <c r="A32" s="6" t="s">
        <v>388</v>
      </c>
      <c r="B32" s="30"/>
      <c r="C32" s="60"/>
      <c r="D32" s="60"/>
      <c r="E32" s="60"/>
      <c r="F32" s="60"/>
      <c r="G32" s="60"/>
      <c r="H32" s="60"/>
      <c r="I32" s="60"/>
      <c r="J32" s="60"/>
      <c r="K32" s="37"/>
      <c r="L32" s="37">
        <v>0.004513888888888889</v>
      </c>
      <c r="M32" s="37"/>
      <c r="N32" s="37"/>
      <c r="O32" s="37"/>
      <c r="P32" s="37"/>
      <c r="Q32" s="37"/>
      <c r="R32" s="37"/>
      <c r="S32" s="37"/>
      <c r="Y32" s="37"/>
    </row>
    <row r="33" spans="1:25" ht="12.75">
      <c r="A33" s="6" t="s">
        <v>280</v>
      </c>
      <c r="B33" s="28"/>
      <c r="C33" s="60"/>
      <c r="D33" s="60"/>
      <c r="E33" s="60"/>
      <c r="F33" s="60"/>
      <c r="G33" s="60"/>
      <c r="H33" s="60"/>
      <c r="I33" s="60"/>
      <c r="J33" s="60"/>
      <c r="K33" s="37"/>
      <c r="L33" s="37"/>
      <c r="M33" s="37"/>
      <c r="N33" s="37"/>
      <c r="O33" s="37">
        <v>0.0038310185185185183</v>
      </c>
      <c r="P33" s="37"/>
      <c r="Q33" s="37">
        <v>0.003761574074074074</v>
      </c>
      <c r="R33" s="37"/>
      <c r="S33" s="37"/>
      <c r="Y33" s="37"/>
    </row>
    <row r="34" spans="1:25" ht="12.75">
      <c r="A34" s="6" t="s">
        <v>198</v>
      </c>
      <c r="B34" s="28"/>
      <c r="K34" s="37"/>
      <c r="L34" s="37"/>
      <c r="M34" s="37"/>
      <c r="N34" s="37"/>
      <c r="O34" s="37"/>
      <c r="P34" s="37">
        <v>0.00337037037037037</v>
      </c>
      <c r="Q34" s="37"/>
      <c r="R34" s="37"/>
      <c r="S34" s="37"/>
      <c r="Y34" s="37"/>
    </row>
    <row r="35" spans="1:25" ht="12.75">
      <c r="A35" s="6" t="s">
        <v>250</v>
      </c>
      <c r="B35" s="28"/>
      <c r="K35" s="37"/>
      <c r="L35" s="37"/>
      <c r="M35" s="37"/>
      <c r="N35" s="37"/>
      <c r="O35" s="37"/>
      <c r="P35" s="37">
        <v>0.0040104166666666665</v>
      </c>
      <c r="Q35" s="37">
        <v>0.0037384259259259263</v>
      </c>
      <c r="R35" s="37"/>
      <c r="S35" s="37"/>
      <c r="Y35" s="37"/>
    </row>
    <row r="36" spans="1:25" ht="12.75">
      <c r="A36" s="6" t="s">
        <v>229</v>
      </c>
      <c r="B36" s="83"/>
      <c r="C36" s="60"/>
      <c r="D36" s="60"/>
      <c r="E36" s="60"/>
      <c r="F36" s="60"/>
      <c r="G36" s="60"/>
      <c r="H36" s="60"/>
      <c r="I36" s="60"/>
      <c r="J36" s="60"/>
      <c r="K36" s="37">
        <v>0.0037847222222222223</v>
      </c>
      <c r="L36" s="37"/>
      <c r="M36" s="37"/>
      <c r="N36" s="37">
        <v>0.004247685185185185</v>
      </c>
      <c r="O36" s="37"/>
      <c r="P36" s="37"/>
      <c r="Q36" s="37"/>
      <c r="R36" s="37"/>
      <c r="S36" s="37"/>
      <c r="Y36" s="37"/>
    </row>
    <row r="37" spans="1:25" ht="12.75">
      <c r="A37" s="6" t="s">
        <v>281</v>
      </c>
      <c r="B37" s="28"/>
      <c r="C37" s="60"/>
      <c r="D37" s="60"/>
      <c r="E37" s="60"/>
      <c r="F37" s="60"/>
      <c r="G37" s="60"/>
      <c r="H37" s="60"/>
      <c r="I37" s="60"/>
      <c r="J37" s="60"/>
      <c r="K37" s="37"/>
      <c r="L37" s="37"/>
      <c r="M37" s="37"/>
      <c r="N37" s="37"/>
      <c r="O37" s="37">
        <v>0.003923611111111111</v>
      </c>
      <c r="P37" s="37">
        <v>0.0040659722222222226</v>
      </c>
      <c r="Q37" s="37">
        <v>0.004027777777777778</v>
      </c>
      <c r="R37" s="37">
        <v>0.004045023148148148</v>
      </c>
      <c r="S37" s="37"/>
      <c r="Y37" s="37"/>
    </row>
    <row r="38" spans="1:25" ht="12.75">
      <c r="A38" s="6" t="s">
        <v>372</v>
      </c>
      <c r="B38" s="83"/>
      <c r="C38" s="60"/>
      <c r="D38" s="60"/>
      <c r="E38" s="60"/>
      <c r="F38" s="60"/>
      <c r="G38" s="60"/>
      <c r="H38" s="60"/>
      <c r="I38" s="60"/>
      <c r="J38" s="60"/>
      <c r="K38" s="37"/>
      <c r="L38" s="37"/>
      <c r="M38" s="37">
        <v>0.0031134259259259257</v>
      </c>
      <c r="N38" s="37"/>
      <c r="O38" s="37"/>
      <c r="P38" s="37"/>
      <c r="Q38" s="37"/>
      <c r="R38" s="37"/>
      <c r="S38" s="37"/>
      <c r="Y38" s="37"/>
    </row>
    <row r="39" spans="1:25" ht="12.75">
      <c r="A39" s="6" t="s">
        <v>493</v>
      </c>
      <c r="B39" s="28"/>
      <c r="Q39" s="37"/>
      <c r="R39" s="37">
        <v>0.003991898148148149</v>
      </c>
      <c r="S39" s="37"/>
      <c r="Y39" s="37"/>
    </row>
    <row r="40" spans="1:25" ht="12.75">
      <c r="A40" s="6" t="s">
        <v>269</v>
      </c>
      <c r="B40" s="28"/>
      <c r="C40" s="60"/>
      <c r="D40" s="60"/>
      <c r="E40" s="60"/>
      <c r="F40" s="60"/>
      <c r="G40" s="60"/>
      <c r="H40" s="60"/>
      <c r="I40" s="60"/>
      <c r="J40" s="60"/>
      <c r="K40" s="37"/>
      <c r="L40" s="37"/>
      <c r="M40" s="37"/>
      <c r="N40" s="37"/>
      <c r="O40" s="37">
        <v>0.004155092592592593</v>
      </c>
      <c r="P40" s="37"/>
      <c r="Q40" s="37"/>
      <c r="R40" s="37"/>
      <c r="S40" s="37"/>
      <c r="Y40" s="37"/>
    </row>
    <row r="41" spans="1:25" ht="13.5">
      <c r="A41" s="6" t="s">
        <v>236</v>
      </c>
      <c r="B41" s="30"/>
      <c r="C41" s="15"/>
      <c r="D41" s="29"/>
      <c r="E41" s="60"/>
      <c r="F41" s="18"/>
      <c r="G41" s="60"/>
      <c r="H41" s="84"/>
      <c r="I41" s="60"/>
      <c r="J41" s="83"/>
      <c r="K41" s="37">
        <v>0.003645833333333333</v>
      </c>
      <c r="L41" s="37"/>
      <c r="M41" s="37"/>
      <c r="N41" s="37"/>
      <c r="O41" s="37"/>
      <c r="P41" s="37"/>
      <c r="Q41" s="37">
        <v>0.0036574074074074074</v>
      </c>
      <c r="R41" s="37"/>
      <c r="S41" s="37"/>
      <c r="Y41" s="37"/>
    </row>
    <row r="42" spans="1:25" ht="12.75">
      <c r="A42" s="6" t="s">
        <v>237</v>
      </c>
      <c r="B42" s="28"/>
      <c r="C42" s="60"/>
      <c r="D42" s="60"/>
      <c r="E42" s="60"/>
      <c r="F42" s="60"/>
      <c r="G42" s="60"/>
      <c r="H42" s="60"/>
      <c r="I42" s="60"/>
      <c r="J42" s="60"/>
      <c r="K42" s="37"/>
      <c r="L42" s="37"/>
      <c r="M42" s="37">
        <v>0.003599537037037037</v>
      </c>
      <c r="N42" s="37">
        <v>0.0033912037037037036</v>
      </c>
      <c r="O42" s="37">
        <v>0.0036226851851851854</v>
      </c>
      <c r="P42" s="37">
        <v>0.003706018518518518</v>
      </c>
      <c r="Q42" s="37"/>
      <c r="R42" s="37">
        <v>0.003555555555555556</v>
      </c>
      <c r="S42" s="37"/>
      <c r="Y42" s="37"/>
    </row>
    <row r="43" spans="1:25" ht="12.75">
      <c r="A43" s="6" t="s">
        <v>373</v>
      </c>
      <c r="B43" s="28"/>
      <c r="C43" s="60"/>
      <c r="D43" s="60"/>
      <c r="E43" s="60"/>
      <c r="F43" s="60"/>
      <c r="G43" s="60"/>
      <c r="H43" s="60"/>
      <c r="I43" s="60"/>
      <c r="J43" s="60"/>
      <c r="K43" s="37"/>
      <c r="L43" s="37"/>
      <c r="M43" s="37">
        <v>0.0037152777777777774</v>
      </c>
      <c r="N43" s="37"/>
      <c r="O43" s="37"/>
      <c r="P43" s="37"/>
      <c r="Q43" s="37"/>
      <c r="R43" s="37"/>
      <c r="S43" s="37"/>
      <c r="Y43" s="37"/>
    </row>
    <row r="44" spans="1:25" ht="12.75">
      <c r="A44" s="6" t="s">
        <v>247</v>
      </c>
      <c r="B44" s="85"/>
      <c r="C44" s="60"/>
      <c r="D44" s="60"/>
      <c r="E44" s="60"/>
      <c r="F44" s="60"/>
      <c r="G44" s="60"/>
      <c r="H44" s="60"/>
      <c r="I44" s="60"/>
      <c r="J44" s="60"/>
      <c r="K44" s="37"/>
      <c r="L44" s="37"/>
      <c r="M44" s="37"/>
      <c r="N44" s="37">
        <v>0.003981481481481482</v>
      </c>
      <c r="O44" s="37">
        <v>0.0037037037037037034</v>
      </c>
      <c r="P44" s="37">
        <v>0.003876157407407407</v>
      </c>
      <c r="Q44" s="37"/>
      <c r="R44" s="37">
        <v>0.004272453703703704</v>
      </c>
      <c r="S44" s="37"/>
      <c r="Y44" s="37"/>
    </row>
    <row r="45" spans="1:25" ht="12.75">
      <c r="A45" s="6" t="s">
        <v>518</v>
      </c>
      <c r="B45" s="83"/>
      <c r="C45" s="60"/>
      <c r="D45" s="60"/>
      <c r="E45" s="60"/>
      <c r="F45" s="60"/>
      <c r="G45" s="60"/>
      <c r="H45" s="60"/>
      <c r="I45" s="60"/>
      <c r="J45" s="60"/>
      <c r="K45" s="37">
        <v>0.003530092592592592</v>
      </c>
      <c r="L45" s="37"/>
      <c r="M45" s="37"/>
      <c r="N45" s="37"/>
      <c r="O45" s="37"/>
      <c r="P45" s="37"/>
      <c r="Q45" s="37"/>
      <c r="R45" s="37"/>
      <c r="S45" s="37"/>
      <c r="Y45" s="37"/>
    </row>
    <row r="46" spans="1:25" ht="12.75">
      <c r="A46" s="6" t="s">
        <v>498</v>
      </c>
      <c r="B46" s="28"/>
      <c r="K46" s="37"/>
      <c r="L46" s="37"/>
      <c r="M46" s="37"/>
      <c r="N46" s="37"/>
      <c r="O46" s="37"/>
      <c r="P46" s="37">
        <v>0.004317129629629631</v>
      </c>
      <c r="Q46" s="37">
        <v>0.004097222222222223</v>
      </c>
      <c r="R46" s="37"/>
      <c r="S46" s="37"/>
      <c r="Y46" s="37"/>
    </row>
    <row r="47" spans="1:25" ht="12.75">
      <c r="A47" s="6" t="s">
        <v>274</v>
      </c>
      <c r="B47" s="28"/>
      <c r="K47" s="37"/>
      <c r="L47" s="37"/>
      <c r="M47" s="37"/>
      <c r="N47" s="37"/>
      <c r="O47" s="37"/>
      <c r="P47" s="37">
        <v>0.005069444444444445</v>
      </c>
      <c r="Q47" s="37"/>
      <c r="R47" s="37"/>
      <c r="S47" s="37"/>
      <c r="Y47" s="37"/>
    </row>
    <row r="48" spans="1:25" ht="12.75">
      <c r="A48" s="6" t="s">
        <v>367</v>
      </c>
      <c r="R48" s="37">
        <v>0.0040972222222222235</v>
      </c>
      <c r="S48" s="37"/>
      <c r="Y48" s="37"/>
    </row>
    <row r="49" spans="1:25" ht="12.75">
      <c r="A49" s="6" t="s">
        <v>286</v>
      </c>
      <c r="B49" s="28"/>
      <c r="Q49" s="37"/>
      <c r="R49" s="37">
        <v>0.0035185185185185198</v>
      </c>
      <c r="S49" s="37"/>
      <c r="Y49" s="37"/>
    </row>
    <row r="50" spans="1:25" ht="12.75">
      <c r="A50" s="6" t="s">
        <v>519</v>
      </c>
      <c r="B50" s="28"/>
      <c r="C50" s="60"/>
      <c r="D50" s="60"/>
      <c r="E50" s="60"/>
      <c r="F50" s="60"/>
      <c r="G50" s="60"/>
      <c r="H50" s="60"/>
      <c r="I50" s="60"/>
      <c r="J50" s="60"/>
      <c r="K50" s="37"/>
      <c r="L50" s="37"/>
      <c r="M50" s="37"/>
      <c r="N50" s="37"/>
      <c r="O50" s="37">
        <v>0.0038541666666666668</v>
      </c>
      <c r="P50" s="37"/>
      <c r="Q50" s="37"/>
      <c r="R50" s="37"/>
      <c r="S50" s="37"/>
      <c r="Y50" s="37"/>
    </row>
    <row r="51" spans="1:25" ht="12.75">
      <c r="A51" s="6" t="s">
        <v>287</v>
      </c>
      <c r="B51" s="28"/>
      <c r="C51" s="60"/>
      <c r="D51" s="60"/>
      <c r="E51" s="60"/>
      <c r="F51" s="60"/>
      <c r="G51" s="60"/>
      <c r="H51" s="60"/>
      <c r="I51" s="60"/>
      <c r="J51" s="60"/>
      <c r="K51" s="37"/>
      <c r="L51" s="37"/>
      <c r="M51" s="37"/>
      <c r="N51" s="37"/>
      <c r="O51" s="37">
        <v>0.003472222222222222</v>
      </c>
      <c r="P51" s="37">
        <v>0.0035243055555555557</v>
      </c>
      <c r="Q51" s="37">
        <v>0.003472222222222222</v>
      </c>
      <c r="R51" s="37"/>
      <c r="S51" s="37"/>
      <c r="Y51" s="37"/>
    </row>
    <row r="52" spans="1:25" ht="12.75">
      <c r="A52" s="6" t="s">
        <v>520</v>
      </c>
      <c r="B52" s="28"/>
      <c r="Q52" s="37"/>
      <c r="R52" s="37">
        <v>0.00380787037037037</v>
      </c>
      <c r="S52" s="37"/>
      <c r="Y52" s="37"/>
    </row>
    <row r="53" spans="1:25" ht="12.75">
      <c r="A53" s="6" t="s">
        <v>521</v>
      </c>
      <c r="B53" s="30"/>
      <c r="C53" s="60"/>
      <c r="D53" s="60"/>
      <c r="E53" s="60"/>
      <c r="F53" s="60"/>
      <c r="G53" s="60"/>
      <c r="H53" s="60"/>
      <c r="I53" s="60"/>
      <c r="J53" s="60"/>
      <c r="K53" s="37"/>
      <c r="L53" s="37"/>
      <c r="M53" s="37">
        <v>0.003935185185185186</v>
      </c>
      <c r="N53" s="37"/>
      <c r="O53" s="37"/>
      <c r="P53" s="37"/>
      <c r="Q53" s="37"/>
      <c r="R53" s="37"/>
      <c r="S53" s="37"/>
      <c r="Y53" s="37"/>
    </row>
    <row r="54" spans="1:25" ht="12.75">
      <c r="A54" s="6" t="s">
        <v>261</v>
      </c>
      <c r="K54" s="37"/>
      <c r="L54" s="37"/>
      <c r="M54" s="37"/>
      <c r="N54" s="37"/>
      <c r="O54" s="37"/>
      <c r="P54" s="37"/>
      <c r="Q54" s="37">
        <v>0.0038425925925925923</v>
      </c>
      <c r="R54" s="37">
        <v>0.003934606481481481</v>
      </c>
      <c r="S54" s="37"/>
      <c r="Y54" s="37"/>
    </row>
    <row r="55" spans="1:25" ht="12.75">
      <c r="A55" s="6" t="s">
        <v>288</v>
      </c>
      <c r="B55" s="28"/>
      <c r="Q55" s="37"/>
      <c r="R55" s="37">
        <v>0.0037296296296296296</v>
      </c>
      <c r="S55" s="37"/>
      <c r="Y55" s="37"/>
    </row>
    <row r="56" spans="1:25" ht="12.75">
      <c r="A56" s="6" t="s">
        <v>522</v>
      </c>
      <c r="B56" s="28"/>
      <c r="K56" s="37"/>
      <c r="L56" s="37"/>
      <c r="M56" s="37"/>
      <c r="N56" s="37"/>
      <c r="O56" s="37"/>
      <c r="P56" s="37">
        <v>0.0046875</v>
      </c>
      <c r="Q56" s="37"/>
      <c r="R56" s="37"/>
      <c r="S56" s="37"/>
      <c r="Y56" s="37"/>
    </row>
    <row r="57" spans="1:25" ht="12.75">
      <c r="A57" s="6" t="s">
        <v>396</v>
      </c>
      <c r="B57" s="85"/>
      <c r="C57" s="60"/>
      <c r="D57" s="60"/>
      <c r="E57" s="60"/>
      <c r="F57" s="60"/>
      <c r="G57" s="60"/>
      <c r="H57" s="60"/>
      <c r="I57" s="60"/>
      <c r="J57" s="60"/>
      <c r="K57" s="37"/>
      <c r="L57" s="37"/>
      <c r="M57" s="37"/>
      <c r="N57" s="37">
        <v>0.0038541666666666668</v>
      </c>
      <c r="O57" s="37">
        <v>0.003935185185185186</v>
      </c>
      <c r="P57" s="37">
        <v>0.004207175925925927</v>
      </c>
      <c r="Q57" s="37">
        <v>0.004085648148148148</v>
      </c>
      <c r="R57" s="37"/>
      <c r="S57" s="37"/>
      <c r="Y57" s="37"/>
    </row>
    <row r="58" spans="1:25" ht="12.75">
      <c r="A58" s="6" t="s">
        <v>273</v>
      </c>
      <c r="B58" s="28"/>
      <c r="C58" s="60"/>
      <c r="D58" s="60"/>
      <c r="E58" s="60"/>
      <c r="F58" s="60"/>
      <c r="G58" s="60"/>
      <c r="H58" s="60"/>
      <c r="I58" s="60"/>
      <c r="J58" s="60"/>
      <c r="K58" s="37"/>
      <c r="L58" s="37"/>
      <c r="M58" s="37"/>
      <c r="N58" s="37"/>
      <c r="O58" s="37">
        <v>0.003993055555555556</v>
      </c>
      <c r="P58" s="37"/>
      <c r="Q58" s="37"/>
      <c r="R58" s="37"/>
      <c r="S58" s="37"/>
      <c r="Y58" s="37"/>
    </row>
    <row r="59" spans="1:25" ht="12.75">
      <c r="A59" s="6" t="s">
        <v>290</v>
      </c>
      <c r="B59" s="28"/>
      <c r="Q59" s="37"/>
      <c r="R59" s="37">
        <v>0.0037326388888888895</v>
      </c>
      <c r="S59" s="37"/>
      <c r="Y59" s="37"/>
    </row>
    <row r="60" spans="1:25" ht="12.75">
      <c r="A60" s="6" t="s">
        <v>251</v>
      </c>
      <c r="B60" s="85"/>
      <c r="C60" s="60"/>
      <c r="D60" s="60"/>
      <c r="E60" s="60"/>
      <c r="F60" s="60"/>
      <c r="G60" s="60"/>
      <c r="H60" s="60"/>
      <c r="I60" s="60"/>
      <c r="J60" s="60"/>
      <c r="K60" s="37"/>
      <c r="L60" s="37"/>
      <c r="M60" s="37"/>
      <c r="N60" s="37">
        <v>0.003946759259259259</v>
      </c>
      <c r="O60" s="37">
        <v>0.0037500000000000003</v>
      </c>
      <c r="P60" s="37"/>
      <c r="Q60" s="37"/>
      <c r="R60" s="37"/>
      <c r="S60" s="37"/>
      <c r="Y60" s="37"/>
    </row>
    <row r="61" spans="1:25" ht="12.75">
      <c r="A61" s="6" t="s">
        <v>293</v>
      </c>
      <c r="K61" s="37"/>
      <c r="L61" s="37"/>
      <c r="M61" s="37"/>
      <c r="N61" s="37"/>
      <c r="O61" s="37"/>
      <c r="P61" s="37"/>
      <c r="Q61" s="37">
        <v>0.0037847222222222223</v>
      </c>
      <c r="R61" s="37">
        <v>0.0037451388888888886</v>
      </c>
      <c r="S61" s="37"/>
      <c r="Y61" s="37"/>
    </row>
    <row r="62" spans="1:25" ht="12.75">
      <c r="A62" s="6" t="s">
        <v>295</v>
      </c>
      <c r="B62" s="28"/>
      <c r="K62" s="37"/>
      <c r="L62" s="37"/>
      <c r="M62" s="37"/>
      <c r="N62" s="37"/>
      <c r="O62" s="37"/>
      <c r="P62" s="37">
        <v>0.004236111111111111</v>
      </c>
      <c r="Q62" s="37">
        <v>0.004027777777777778</v>
      </c>
      <c r="R62" s="37">
        <v>0.004069444444444445</v>
      </c>
      <c r="S62" s="37"/>
      <c r="Y62" s="37"/>
    </row>
    <row r="63" spans="1:25" ht="12.75">
      <c r="A63" s="6" t="s">
        <v>429</v>
      </c>
      <c r="B63" s="83"/>
      <c r="C63" s="60"/>
      <c r="D63" s="60"/>
      <c r="E63" s="60"/>
      <c r="F63" s="60"/>
      <c r="G63" s="60"/>
      <c r="H63" s="60"/>
      <c r="I63" s="60"/>
      <c r="J63" s="60"/>
      <c r="K63" s="37">
        <v>0.00369212962962963</v>
      </c>
      <c r="L63" s="37"/>
      <c r="M63" s="37"/>
      <c r="N63" s="37"/>
      <c r="O63" s="37"/>
      <c r="P63" s="37"/>
      <c r="Q63" s="37">
        <v>0.0038194444444444443</v>
      </c>
      <c r="R63" s="37"/>
      <c r="S63" s="37"/>
      <c r="Y63" s="37"/>
    </row>
    <row r="64" spans="1:25" ht="12.75">
      <c r="A64" s="6" t="s">
        <v>249</v>
      </c>
      <c r="B64" s="28"/>
      <c r="Q64" s="37"/>
      <c r="R64" s="37">
        <v>0.0038454861111111107</v>
      </c>
      <c r="S64" s="37"/>
      <c r="Y64" s="37"/>
    </row>
    <row r="65" spans="1:25" ht="12.75">
      <c r="A65" s="6" t="s">
        <v>302</v>
      </c>
      <c r="B65" s="28"/>
      <c r="C65" s="60"/>
      <c r="D65" s="60"/>
      <c r="E65" s="60"/>
      <c r="F65" s="60"/>
      <c r="G65" s="60"/>
      <c r="H65" s="60"/>
      <c r="I65" s="60"/>
      <c r="J65" s="60"/>
      <c r="K65" s="37"/>
      <c r="L65" s="37"/>
      <c r="M65" s="37">
        <v>0.0038657407407407408</v>
      </c>
      <c r="N65" s="37">
        <v>0.003472222222222222</v>
      </c>
      <c r="O65" s="37">
        <v>0.003483796296296296</v>
      </c>
      <c r="P65" s="37"/>
      <c r="Q65" s="37">
        <v>0.0035185185185185185</v>
      </c>
      <c r="R65" s="37">
        <v>0.003408564814814815</v>
      </c>
      <c r="S65" s="37"/>
      <c r="Y65" s="37"/>
    </row>
    <row r="66" spans="1:25" ht="12.75">
      <c r="A66" s="6" t="s">
        <v>423</v>
      </c>
      <c r="B66" s="30"/>
      <c r="C66" s="60"/>
      <c r="D66" s="60"/>
      <c r="E66" s="60"/>
      <c r="F66" s="60"/>
      <c r="G66" s="60"/>
      <c r="H66" s="60"/>
      <c r="I66" s="60"/>
      <c r="J66" s="60"/>
      <c r="K66" s="37"/>
      <c r="L66" s="37">
        <v>0.005</v>
      </c>
      <c r="M66" s="37"/>
      <c r="N66" s="37"/>
      <c r="O66" s="37"/>
      <c r="P66" s="37"/>
      <c r="Q66" s="37"/>
      <c r="R66" s="37"/>
      <c r="S66" s="37"/>
      <c r="Y66" s="37"/>
    </row>
    <row r="67" spans="1:25" ht="12.75">
      <c r="A67" s="6" t="s">
        <v>223</v>
      </c>
      <c r="B67" s="28"/>
      <c r="Q67" s="37"/>
      <c r="R67" s="37">
        <v>0.0035428240740740737</v>
      </c>
      <c r="S67" s="37"/>
      <c r="Y67" s="37"/>
    </row>
    <row r="68" spans="1:25" ht="12.75">
      <c r="A68" s="6" t="s">
        <v>304</v>
      </c>
      <c r="B68" s="83"/>
      <c r="C68" s="60"/>
      <c r="D68" s="60"/>
      <c r="E68" s="60"/>
      <c r="F68" s="60"/>
      <c r="G68" s="60"/>
      <c r="H68" s="60"/>
      <c r="I68" s="60"/>
      <c r="J68" s="60"/>
      <c r="K68" s="37">
        <v>0.003958333333333334</v>
      </c>
      <c r="L68" s="37">
        <v>0.003958333333333334</v>
      </c>
      <c r="M68" s="37">
        <v>0.004097222222222223</v>
      </c>
      <c r="N68" s="37"/>
      <c r="O68" s="37">
        <v>0.0038194444444444443</v>
      </c>
      <c r="P68" s="37">
        <v>0.004180555555555555</v>
      </c>
      <c r="Q68" s="37">
        <v>0.004120370370370371</v>
      </c>
      <c r="R68" s="37">
        <v>0.004114930555555555</v>
      </c>
      <c r="S68" s="37"/>
      <c r="Y68" s="37"/>
    </row>
    <row r="69" spans="1:25" ht="12.75">
      <c r="A69" s="6" t="s">
        <v>305</v>
      </c>
      <c r="B69" s="83"/>
      <c r="C69" s="60"/>
      <c r="D69" s="60"/>
      <c r="E69" s="60"/>
      <c r="F69" s="60"/>
      <c r="G69" s="60"/>
      <c r="H69" s="60"/>
      <c r="I69" s="60"/>
      <c r="J69" s="60"/>
      <c r="K69" s="37">
        <v>0.004155092592592593</v>
      </c>
      <c r="L69" s="37"/>
      <c r="M69" s="37"/>
      <c r="N69" s="37">
        <v>0.004513888888888889</v>
      </c>
      <c r="O69" s="37"/>
      <c r="P69" s="37"/>
      <c r="Q69" s="37">
        <v>0.004525462962962963</v>
      </c>
      <c r="R69" s="37"/>
      <c r="S69" s="37"/>
      <c r="Y69" s="37"/>
    </row>
    <row r="70" spans="1:25" ht="12.75">
      <c r="A70" s="6" t="s">
        <v>214</v>
      </c>
      <c r="B70" s="28"/>
      <c r="C70" s="60"/>
      <c r="D70" s="60"/>
      <c r="E70" s="60"/>
      <c r="F70" s="60"/>
      <c r="G70" s="60"/>
      <c r="H70" s="60"/>
      <c r="I70" s="60"/>
      <c r="J70" s="60"/>
      <c r="K70" s="37"/>
      <c r="L70" s="37"/>
      <c r="M70" s="37"/>
      <c r="N70" s="37"/>
      <c r="O70" s="37">
        <v>0.0036342592592592594</v>
      </c>
      <c r="P70" s="37"/>
      <c r="Q70" s="37">
        <v>0.003483796296296296</v>
      </c>
      <c r="R70" s="37">
        <v>0.003329861111111111</v>
      </c>
      <c r="S70" s="37"/>
      <c r="Y70" s="37"/>
    </row>
    <row r="71" spans="1:25" ht="12.75">
      <c r="A71" s="6" t="s">
        <v>307</v>
      </c>
      <c r="R71" s="37">
        <v>0.004159722222222223</v>
      </c>
      <c r="S71" s="37"/>
      <c r="Y71" s="37"/>
    </row>
    <row r="72" spans="1:25" ht="12.75">
      <c r="A72" s="6" t="s">
        <v>308</v>
      </c>
      <c r="K72" s="37"/>
      <c r="L72" s="37"/>
      <c r="M72" s="37"/>
      <c r="N72" s="37"/>
      <c r="O72" s="37"/>
      <c r="P72" s="37"/>
      <c r="Q72" s="37">
        <v>0.004108796296296297</v>
      </c>
      <c r="R72" s="37">
        <v>0.0038495370370370367</v>
      </c>
      <c r="S72" s="37"/>
      <c r="Y72" s="37"/>
    </row>
    <row r="73" spans="1:25" ht="12.75">
      <c r="A73" s="6" t="s">
        <v>258</v>
      </c>
      <c r="B73" s="28"/>
      <c r="C73" s="60"/>
      <c r="D73" s="60"/>
      <c r="E73" s="60"/>
      <c r="F73" s="60"/>
      <c r="G73" s="60"/>
      <c r="H73" s="60"/>
      <c r="I73" s="60"/>
      <c r="J73" s="60"/>
      <c r="K73" s="37"/>
      <c r="L73" s="37"/>
      <c r="M73" s="37"/>
      <c r="N73" s="37"/>
      <c r="O73" s="37">
        <v>0.00369212962962963</v>
      </c>
      <c r="P73" s="37">
        <v>0.003900462962962963</v>
      </c>
      <c r="Q73" s="37">
        <v>0.0036805555555555554</v>
      </c>
      <c r="R73" s="37">
        <v>0.0037500000000000003</v>
      </c>
      <c r="S73" s="37"/>
      <c r="Y73" s="37"/>
    </row>
    <row r="74" spans="1:25" ht="13.5">
      <c r="A74" s="6" t="s">
        <v>241</v>
      </c>
      <c r="B74" s="30"/>
      <c r="C74" s="15"/>
      <c r="D74" s="29"/>
      <c r="E74" s="60"/>
      <c r="F74" s="18"/>
      <c r="G74" s="60"/>
      <c r="H74" s="84"/>
      <c r="I74" s="60"/>
      <c r="J74" s="83"/>
      <c r="K74" s="37">
        <v>0.003599537037037037</v>
      </c>
      <c r="L74" s="37">
        <v>0.0037152777777777774</v>
      </c>
      <c r="M74" s="37">
        <v>0.0035648148148148154</v>
      </c>
      <c r="N74" s="37">
        <v>0.0037268518518518514</v>
      </c>
      <c r="O74" s="37">
        <v>0.0037384259259259263</v>
      </c>
      <c r="P74" s="37"/>
      <c r="Q74" s="37"/>
      <c r="R74" s="37"/>
      <c r="S74" s="37"/>
      <c r="Y74" s="37"/>
    </row>
    <row r="75" spans="1:25" ht="12.75">
      <c r="A75" s="6" t="s">
        <v>244</v>
      </c>
      <c r="B75" s="28"/>
      <c r="Q75" s="37"/>
      <c r="R75" s="37">
        <v>0.003678703703703703</v>
      </c>
      <c r="S75" s="37"/>
      <c r="Y75" s="37"/>
    </row>
    <row r="76" spans="1:25" ht="12.75">
      <c r="A76" s="6" t="s">
        <v>266</v>
      </c>
      <c r="B76" s="28"/>
      <c r="Q76" s="37"/>
      <c r="R76" s="37">
        <v>0.0041354166666666674</v>
      </c>
      <c r="S76" s="37"/>
      <c r="Y76" s="37"/>
    </row>
    <row r="77" spans="1:25" ht="12.75">
      <c r="A77" s="6" t="s">
        <v>309</v>
      </c>
      <c r="K77" s="37"/>
      <c r="L77" s="37"/>
      <c r="M77" s="37"/>
      <c r="N77" s="37"/>
      <c r="O77" s="37"/>
      <c r="P77" s="37"/>
      <c r="Q77" s="37">
        <v>0.003761574074074074</v>
      </c>
      <c r="R77" s="37">
        <v>0.0037315972222222217</v>
      </c>
      <c r="S77" s="37"/>
      <c r="Y77" s="37"/>
    </row>
    <row r="78" spans="1:25" ht="13.5">
      <c r="A78" s="6" t="s">
        <v>201</v>
      </c>
      <c r="B78" s="30"/>
      <c r="C78" s="15"/>
      <c r="D78" s="29"/>
      <c r="E78" s="60"/>
      <c r="F78" s="18"/>
      <c r="G78" s="84"/>
      <c r="H78" s="84"/>
      <c r="I78" s="60"/>
      <c r="J78" s="83"/>
      <c r="K78" s="37">
        <v>0.003206018518518519</v>
      </c>
      <c r="L78" s="37"/>
      <c r="M78" s="37"/>
      <c r="N78" s="37"/>
      <c r="O78" s="37"/>
      <c r="P78" s="37"/>
      <c r="Q78" s="37"/>
      <c r="R78" s="37"/>
      <c r="S78" s="37"/>
      <c r="Y78" s="37"/>
    </row>
    <row r="79" spans="1:25" ht="12.75">
      <c r="A79" s="6" t="s">
        <v>432</v>
      </c>
      <c r="B79" s="28"/>
      <c r="C79" s="60"/>
      <c r="D79" s="60"/>
      <c r="E79" s="60"/>
      <c r="F79" s="60"/>
      <c r="G79" s="60"/>
      <c r="H79" s="60"/>
      <c r="I79" s="60"/>
      <c r="J79" s="60"/>
      <c r="K79" s="37"/>
      <c r="L79" s="37"/>
      <c r="M79" s="37"/>
      <c r="N79" s="37"/>
      <c r="O79" s="37">
        <v>0.0045370370370370365</v>
      </c>
      <c r="P79" s="37">
        <v>0.0052662037037037035</v>
      </c>
      <c r="Q79" s="37"/>
      <c r="R79" s="37"/>
      <c r="S79" s="37"/>
      <c r="Y79" s="37"/>
    </row>
    <row r="80" spans="1:25" ht="12.75">
      <c r="A80" s="6" t="s">
        <v>523</v>
      </c>
      <c r="B80" s="28"/>
      <c r="Q80" s="37"/>
      <c r="R80" s="37">
        <v>0.0036682870370370363</v>
      </c>
      <c r="S80" s="37"/>
      <c r="Y80" s="37"/>
    </row>
    <row r="81" spans="1:25" ht="12.75">
      <c r="A81" s="6" t="s">
        <v>313</v>
      </c>
      <c r="B81" s="85"/>
      <c r="C81" s="60"/>
      <c r="D81" s="60"/>
      <c r="E81" s="60"/>
      <c r="F81" s="60"/>
      <c r="G81" s="60"/>
      <c r="H81" s="60"/>
      <c r="I81" s="60"/>
      <c r="J81" s="60"/>
      <c r="K81" s="37"/>
      <c r="L81" s="37"/>
      <c r="M81" s="37"/>
      <c r="N81" s="37">
        <v>0.0037268518518518514</v>
      </c>
      <c r="O81" s="37">
        <v>0.003761574074074074</v>
      </c>
      <c r="P81" s="37">
        <v>0.0038935185185185192</v>
      </c>
      <c r="Q81" s="37"/>
      <c r="R81" s="37">
        <v>0.0040693287037037035</v>
      </c>
      <c r="S81" s="37"/>
      <c r="Y81" s="37"/>
    </row>
    <row r="82" spans="1:25" ht="12.75">
      <c r="A82" s="6" t="s">
        <v>242</v>
      </c>
      <c r="K82" s="37"/>
      <c r="L82" s="37"/>
      <c r="M82" s="37"/>
      <c r="N82" s="37"/>
      <c r="O82" s="37"/>
      <c r="P82" s="37"/>
      <c r="Q82" s="37">
        <v>0.0038773148148148143</v>
      </c>
      <c r="R82" s="37">
        <v>0.003731597222222222</v>
      </c>
      <c r="S82" s="37"/>
      <c r="Y82" s="37"/>
    </row>
    <row r="83" spans="1:25" ht="12.75">
      <c r="A83" s="6" t="s">
        <v>314</v>
      </c>
      <c r="B83" s="28"/>
      <c r="C83" s="60"/>
      <c r="D83" s="60"/>
      <c r="E83" s="60"/>
      <c r="F83" s="60"/>
      <c r="G83" s="60"/>
      <c r="H83" s="60"/>
      <c r="I83" s="60"/>
      <c r="J83" s="60"/>
      <c r="K83" s="37"/>
      <c r="L83" s="37"/>
      <c r="M83" s="37"/>
      <c r="N83" s="37"/>
      <c r="O83" s="37">
        <v>0.0038541666666666668</v>
      </c>
      <c r="P83" s="37">
        <v>0.004050925925925927</v>
      </c>
      <c r="Q83" s="37"/>
      <c r="R83" s="37"/>
      <c r="S83" s="37"/>
      <c r="Y83" s="37"/>
    </row>
    <row r="84" spans="1:25" ht="12.75">
      <c r="A84" s="6" t="s">
        <v>315</v>
      </c>
      <c r="K84" s="37"/>
      <c r="L84" s="37"/>
      <c r="M84" s="37"/>
      <c r="N84" s="37"/>
      <c r="O84" s="37"/>
      <c r="P84" s="37"/>
      <c r="Q84" s="37">
        <v>0.0037500000000000003</v>
      </c>
      <c r="R84" s="37"/>
      <c r="S84" s="37"/>
      <c r="Y84" s="37"/>
    </row>
    <row r="85" spans="1:25" ht="12.75">
      <c r="A85" s="6" t="s">
        <v>316</v>
      </c>
      <c r="B85" s="28"/>
      <c r="C85" s="60"/>
      <c r="D85" s="60"/>
      <c r="E85" s="60"/>
      <c r="F85" s="60"/>
      <c r="G85" s="60"/>
      <c r="H85" s="60"/>
      <c r="I85" s="60"/>
      <c r="J85" s="60"/>
      <c r="K85" s="37"/>
      <c r="L85" s="37"/>
      <c r="M85" s="37"/>
      <c r="N85" s="37"/>
      <c r="O85" s="37">
        <v>0.003599537037037037</v>
      </c>
      <c r="P85" s="37">
        <v>0.003721064814814815</v>
      </c>
      <c r="Q85" s="37"/>
      <c r="R85" s="37">
        <v>0.0036620370370370374</v>
      </c>
      <c r="S85" s="37"/>
      <c r="Y85" s="37"/>
    </row>
    <row r="86" spans="1:19" ht="12.75">
      <c r="A86" s="6" t="s">
        <v>317</v>
      </c>
      <c r="B86" s="30"/>
      <c r="C86" s="60"/>
      <c r="D86" s="60"/>
      <c r="E86" s="60"/>
      <c r="F86" s="60"/>
      <c r="G86" s="60"/>
      <c r="H86" s="60"/>
      <c r="I86" s="60"/>
      <c r="J86" s="60"/>
      <c r="K86" s="37"/>
      <c r="L86" s="37">
        <v>0.0036111111111111114</v>
      </c>
      <c r="M86" s="37">
        <v>0.0035648148148148154</v>
      </c>
      <c r="N86" s="37"/>
      <c r="O86" s="37"/>
      <c r="P86" s="37"/>
      <c r="Q86" s="37"/>
      <c r="R86" s="37"/>
      <c r="S86" s="37"/>
    </row>
    <row r="87" spans="1:19" ht="12.75">
      <c r="A87" s="6" t="s">
        <v>399</v>
      </c>
      <c r="B87" s="28"/>
      <c r="Q87" s="37"/>
      <c r="R87" s="37">
        <v>0.00435300925925926</v>
      </c>
      <c r="S87" s="37"/>
    </row>
    <row r="88" spans="1:19" ht="12.75">
      <c r="A88" s="6" t="s">
        <v>524</v>
      </c>
      <c r="B88" s="28"/>
      <c r="Q88" s="37"/>
      <c r="R88" s="37">
        <v>0.004217592592592593</v>
      </c>
      <c r="S88" s="37"/>
    </row>
    <row r="89" spans="1:19" ht="12.75">
      <c r="A89" s="6" t="s">
        <v>516</v>
      </c>
      <c r="B89" s="28"/>
      <c r="Q89" s="37"/>
      <c r="R89" s="37">
        <v>0.004363425925925926</v>
      </c>
      <c r="S89" s="37"/>
    </row>
    <row r="90" spans="1:19" ht="12.75">
      <c r="A90" s="6" t="s">
        <v>235</v>
      </c>
      <c r="B90" s="30"/>
      <c r="C90" s="60"/>
      <c r="D90" s="60"/>
      <c r="E90" s="60"/>
      <c r="F90" s="60"/>
      <c r="G90" s="60"/>
      <c r="H90" s="60"/>
      <c r="I90" s="60"/>
      <c r="J90" s="60"/>
      <c r="K90" s="37"/>
      <c r="L90" s="37"/>
      <c r="M90" s="37">
        <v>0.0036689814814814814</v>
      </c>
      <c r="N90" s="37"/>
      <c r="O90" s="37"/>
      <c r="P90" s="37"/>
      <c r="Q90" s="37"/>
      <c r="R90" s="37"/>
      <c r="S90" s="37"/>
    </row>
    <row r="91" spans="1:19" ht="12.75">
      <c r="A91" s="6" t="s">
        <v>322</v>
      </c>
      <c r="B91" s="28"/>
      <c r="Q91" s="37"/>
      <c r="R91" s="37">
        <v>0.005543981481481482</v>
      </c>
      <c r="S91" s="37"/>
    </row>
    <row r="92" spans="1:19" ht="12.75">
      <c r="A92" s="6" t="s">
        <v>222</v>
      </c>
      <c r="B92" s="83"/>
      <c r="C92" s="60"/>
      <c r="D92" s="60"/>
      <c r="E92" s="60"/>
      <c r="F92" s="60"/>
      <c r="G92" s="60"/>
      <c r="H92" s="60"/>
      <c r="I92" s="60"/>
      <c r="J92" s="60"/>
      <c r="K92" s="37">
        <v>0.0035069444444444445</v>
      </c>
      <c r="L92" s="37"/>
      <c r="M92" s="37">
        <v>0.0034606481481481485</v>
      </c>
      <c r="N92" s="37"/>
      <c r="O92" s="37"/>
      <c r="P92" s="37">
        <v>0.003791666666666667</v>
      </c>
      <c r="Q92" s="37">
        <v>0.0036111111111111114</v>
      </c>
      <c r="R92" s="37">
        <v>0.0037094907407407406</v>
      </c>
      <c r="S92" s="37"/>
    </row>
    <row r="93" spans="1:19" ht="12.75">
      <c r="A93" s="6" t="s">
        <v>255</v>
      </c>
      <c r="B93" s="28"/>
      <c r="K93" s="37"/>
      <c r="L93" s="37"/>
      <c r="M93" s="37"/>
      <c r="N93" s="37"/>
      <c r="O93" s="37"/>
      <c r="P93" s="37">
        <v>0.0040625</v>
      </c>
      <c r="Q93" s="37"/>
      <c r="R93" s="37"/>
      <c r="S93" s="37"/>
    </row>
    <row r="94" spans="1:19" ht="12.75">
      <c r="A94" s="6" t="s">
        <v>268</v>
      </c>
      <c r="B94" s="28"/>
      <c r="Q94" s="37"/>
      <c r="R94" s="37">
        <v>0.004307870370370372</v>
      </c>
      <c r="S94" s="37"/>
    </row>
    <row r="95" spans="1:19" ht="12.75">
      <c r="A95" s="6" t="s">
        <v>361</v>
      </c>
      <c r="K95" s="37"/>
      <c r="L95" s="37"/>
      <c r="M95" s="37"/>
      <c r="N95" s="37"/>
      <c r="O95" s="37"/>
      <c r="P95" s="37"/>
      <c r="Q95" s="37">
        <v>0.0035069444444444445</v>
      </c>
      <c r="R95" s="37"/>
      <c r="S95" s="37"/>
    </row>
    <row r="96" spans="1:19" ht="13.5">
      <c r="A96" s="6" t="s">
        <v>424</v>
      </c>
      <c r="B96" s="83"/>
      <c r="C96" s="60"/>
      <c r="D96" s="29"/>
      <c r="E96" s="60"/>
      <c r="F96" s="18"/>
      <c r="G96" s="60"/>
      <c r="H96" s="84"/>
      <c r="I96" s="60"/>
      <c r="J96" s="83"/>
      <c r="K96" s="37">
        <v>0.0035648148148148154</v>
      </c>
      <c r="L96" s="37"/>
      <c r="M96" s="37"/>
      <c r="N96" s="37"/>
      <c r="O96" s="37"/>
      <c r="P96" s="37"/>
      <c r="Q96" s="37"/>
      <c r="R96" s="37"/>
      <c r="S96" s="37"/>
    </row>
    <row r="97" spans="1:19" ht="13.5">
      <c r="A97" s="6" t="s">
        <v>427</v>
      </c>
      <c r="B97" s="83"/>
      <c r="C97" s="60"/>
      <c r="D97" s="29"/>
      <c r="E97" s="60"/>
      <c r="F97" s="18"/>
      <c r="G97" s="60"/>
      <c r="H97" s="84"/>
      <c r="I97" s="60"/>
      <c r="J97" s="83"/>
      <c r="K97" s="37">
        <v>0.0037731481481481483</v>
      </c>
      <c r="L97" s="37"/>
      <c r="M97" s="37"/>
      <c r="N97" s="37"/>
      <c r="O97" s="37">
        <v>0.003761574074074074</v>
      </c>
      <c r="P97" s="37"/>
      <c r="Q97" s="37">
        <v>0.0037962962962962963</v>
      </c>
      <c r="R97" s="37"/>
      <c r="S97" s="37"/>
    </row>
    <row r="98" spans="1:19" ht="12.75">
      <c r="A98" s="6" t="s">
        <v>231</v>
      </c>
      <c r="B98" s="85"/>
      <c r="C98" s="60"/>
      <c r="D98" s="60"/>
      <c r="E98" s="60"/>
      <c r="F98" s="60"/>
      <c r="G98" s="60"/>
      <c r="H98" s="60"/>
      <c r="I98" s="60"/>
      <c r="J98" s="60"/>
      <c r="K98" s="37"/>
      <c r="L98" s="37"/>
      <c r="M98" s="37"/>
      <c r="N98" s="37">
        <v>0.0037847222222222223</v>
      </c>
      <c r="O98" s="37"/>
      <c r="P98" s="37"/>
      <c r="Q98" s="37">
        <v>0.0034606481481481485</v>
      </c>
      <c r="R98" s="37"/>
      <c r="S98" s="37"/>
    </row>
    <row r="99" spans="1:19" ht="13.5">
      <c r="A99" s="6" t="s">
        <v>197</v>
      </c>
      <c r="B99" s="30"/>
      <c r="C99" s="15"/>
      <c r="D99" s="29"/>
      <c r="E99" s="60"/>
      <c r="F99" s="18"/>
      <c r="G99" s="60"/>
      <c r="H99" s="84"/>
      <c r="I99" s="60"/>
      <c r="J99" s="83"/>
      <c r="K99" s="37">
        <v>0.0031712962962962958</v>
      </c>
      <c r="L99" s="37">
        <v>0.003334837962962963</v>
      </c>
      <c r="M99" s="37">
        <v>0.00318287037037037</v>
      </c>
      <c r="N99" s="37">
        <v>0.003356481481481481</v>
      </c>
      <c r="O99" s="37"/>
      <c r="P99" s="37">
        <v>0.0035358796296296293</v>
      </c>
      <c r="Q99" s="37"/>
      <c r="R99" s="37"/>
      <c r="S99" s="37"/>
    </row>
    <row r="100" spans="1:19" ht="12.75">
      <c r="A100" s="6" t="s">
        <v>517</v>
      </c>
      <c r="B100" s="28"/>
      <c r="C100" s="60"/>
      <c r="D100" s="60"/>
      <c r="E100" s="60"/>
      <c r="F100" s="60"/>
      <c r="G100" s="60"/>
      <c r="H100" s="60"/>
      <c r="I100" s="60"/>
      <c r="J100" s="60"/>
      <c r="K100" s="37"/>
      <c r="L100" s="37"/>
      <c r="M100" s="37"/>
      <c r="N100" s="37"/>
      <c r="O100" s="37">
        <v>0.004652777777777777</v>
      </c>
      <c r="P100" s="37"/>
      <c r="Q100" s="37"/>
      <c r="R100" s="37"/>
      <c r="S100" s="37"/>
    </row>
    <row r="101" spans="1:19" ht="12.75">
      <c r="A101" s="6" t="s">
        <v>324</v>
      </c>
      <c r="K101" s="37"/>
      <c r="L101" s="37"/>
      <c r="M101" s="37"/>
      <c r="N101" s="37"/>
      <c r="O101" s="37"/>
      <c r="P101" s="37"/>
      <c r="Q101" s="37">
        <v>0.0037152777777777774</v>
      </c>
      <c r="R101" s="37">
        <v>0.0036111111111111114</v>
      </c>
      <c r="S101" s="37"/>
    </row>
    <row r="102" spans="1:19" ht="12.75">
      <c r="A102" s="6" t="s">
        <v>215</v>
      </c>
      <c r="B102" s="28"/>
      <c r="C102" s="60"/>
      <c r="D102" s="60"/>
      <c r="E102" s="60"/>
      <c r="F102" s="60"/>
      <c r="G102" s="60"/>
      <c r="H102" s="60"/>
      <c r="I102" s="60"/>
      <c r="J102" s="60"/>
      <c r="K102" s="37"/>
      <c r="L102" s="37"/>
      <c r="M102" s="37"/>
      <c r="N102" s="37"/>
      <c r="O102" s="37">
        <v>0.003275462962962963</v>
      </c>
      <c r="P102" s="37">
        <v>0.003605324074074074</v>
      </c>
      <c r="Q102" s="37"/>
      <c r="R102" s="37"/>
      <c r="S102" s="37"/>
    </row>
    <row r="103" spans="1:19" ht="12.75">
      <c r="A103" s="6" t="s">
        <v>326</v>
      </c>
      <c r="K103" s="37"/>
      <c r="L103" s="37"/>
      <c r="M103" s="37"/>
      <c r="N103" s="37"/>
      <c r="O103" s="37"/>
      <c r="P103" s="37"/>
      <c r="Q103" s="37">
        <v>0.003969907407407407</v>
      </c>
      <c r="R103" s="37">
        <v>0.004392361111111112</v>
      </c>
      <c r="S103" s="37"/>
    </row>
    <row r="104" spans="1:19" ht="12.75">
      <c r="A104" s="6" t="s">
        <v>328</v>
      </c>
      <c r="B104" s="83"/>
      <c r="C104" s="60"/>
      <c r="D104" s="29"/>
      <c r="E104" s="60"/>
      <c r="F104" s="18"/>
      <c r="G104" s="60"/>
      <c r="H104" s="60"/>
      <c r="I104" s="60"/>
      <c r="J104" s="60"/>
      <c r="K104" s="37">
        <v>0.0036805555555555554</v>
      </c>
      <c r="L104" s="37">
        <v>0.004108796296296297</v>
      </c>
      <c r="M104" s="37">
        <v>0.0036805555555555554</v>
      </c>
      <c r="N104" s="37">
        <v>0.0038194444444444443</v>
      </c>
      <c r="O104" s="37">
        <v>0.0036111111111111114</v>
      </c>
      <c r="P104" s="37"/>
      <c r="Q104" s="37"/>
      <c r="R104" s="37"/>
      <c r="S104" s="37"/>
    </row>
    <row r="105" spans="1:19" ht="12.75">
      <c r="A105" s="6" t="s">
        <v>329</v>
      </c>
      <c r="B105" s="28"/>
      <c r="Q105" s="37"/>
      <c r="R105" s="37">
        <v>0.004079861111111111</v>
      </c>
      <c r="S105" s="37"/>
    </row>
    <row r="106" spans="1:19" ht="12.75">
      <c r="A106" s="6" t="s">
        <v>506</v>
      </c>
      <c r="B106" s="28"/>
      <c r="K106" s="37"/>
      <c r="L106" s="37"/>
      <c r="M106" s="37"/>
      <c r="N106" s="37"/>
      <c r="O106" s="37"/>
      <c r="P106" s="37">
        <v>0.004178240740740741</v>
      </c>
      <c r="Q106" s="37"/>
      <c r="R106" s="37"/>
      <c r="S106" s="37"/>
    </row>
    <row r="107" spans="1:19" ht="12.75">
      <c r="A107" s="6" t="s">
        <v>331</v>
      </c>
      <c r="B107" s="28"/>
      <c r="C107" s="60"/>
      <c r="D107" s="60"/>
      <c r="E107" s="60"/>
      <c r="F107" s="60"/>
      <c r="G107" s="60"/>
      <c r="H107" s="60"/>
      <c r="I107" s="60"/>
      <c r="J107" s="60"/>
      <c r="K107" s="37"/>
      <c r="L107" s="37"/>
      <c r="M107" s="37"/>
      <c r="N107" s="37"/>
      <c r="O107" s="37">
        <v>0.0033912037037037036</v>
      </c>
      <c r="P107" s="37"/>
      <c r="Q107" s="37"/>
      <c r="R107" s="37"/>
      <c r="S107" s="37"/>
    </row>
    <row r="108" spans="1:19" ht="12.75">
      <c r="A108" s="6" t="s">
        <v>264</v>
      </c>
      <c r="B108" s="28"/>
      <c r="C108" s="60"/>
      <c r="D108" s="60"/>
      <c r="E108" s="60"/>
      <c r="F108" s="60"/>
      <c r="G108" s="60"/>
      <c r="H108" s="60"/>
      <c r="I108" s="60"/>
      <c r="J108" s="60"/>
      <c r="K108" s="37"/>
      <c r="L108" s="37"/>
      <c r="M108" s="37"/>
      <c r="N108" s="37"/>
      <c r="O108" s="37">
        <v>0.004189814814814815</v>
      </c>
      <c r="P108" s="37">
        <v>0.004375</v>
      </c>
      <c r="Q108" s="37"/>
      <c r="R108" s="37">
        <v>0.004324074074074075</v>
      </c>
      <c r="S108" s="37"/>
    </row>
    <row r="109" spans="1:19" ht="13.5">
      <c r="A109" s="6" t="s">
        <v>194</v>
      </c>
      <c r="B109" s="83"/>
      <c r="C109" s="60"/>
      <c r="D109" s="29"/>
      <c r="E109" s="60"/>
      <c r="F109" s="18"/>
      <c r="G109" s="60"/>
      <c r="H109" s="84"/>
      <c r="I109" s="60"/>
      <c r="J109" s="83"/>
      <c r="K109" s="37">
        <v>0.0036574074074074074</v>
      </c>
      <c r="L109" s="37"/>
      <c r="M109" s="37">
        <v>0.0036111111111111114</v>
      </c>
      <c r="N109" s="37">
        <v>0.003645833333333333</v>
      </c>
      <c r="O109" s="37"/>
      <c r="P109" s="37"/>
      <c r="Q109" s="37">
        <v>0.003761574074074074</v>
      </c>
      <c r="R109" s="37">
        <v>0.0038243055555555543</v>
      </c>
      <c r="S109" s="37"/>
    </row>
    <row r="110" spans="1:19" ht="12.75">
      <c r="A110" s="6" t="s">
        <v>383</v>
      </c>
      <c r="B110" s="28"/>
      <c r="Q110" s="37"/>
      <c r="R110" s="37">
        <v>0.003288194444444445</v>
      </c>
      <c r="S110" s="37"/>
    </row>
    <row r="111" spans="1:19" ht="12.75">
      <c r="A111" s="6" t="s">
        <v>461</v>
      </c>
      <c r="B111" s="28"/>
      <c r="K111" s="37"/>
      <c r="L111" s="37"/>
      <c r="M111" s="37"/>
      <c r="N111" s="37"/>
      <c r="O111" s="37"/>
      <c r="P111" s="37">
        <v>0.004247685185185185</v>
      </c>
      <c r="Q111" s="37"/>
      <c r="R111" s="37"/>
      <c r="S111" s="37"/>
    </row>
    <row r="112" spans="1:19" ht="12.75">
      <c r="A112" s="6" t="s">
        <v>334</v>
      </c>
      <c r="B112" s="28"/>
      <c r="K112" s="37"/>
      <c r="L112" s="37"/>
      <c r="M112" s="37"/>
      <c r="N112" s="37"/>
      <c r="O112" s="37"/>
      <c r="P112" s="37">
        <v>0.004143518518518519</v>
      </c>
      <c r="Q112" s="37">
        <v>0.0038773148148148143</v>
      </c>
      <c r="R112" s="37"/>
      <c r="S112" s="37"/>
    </row>
    <row r="113" spans="1:19" ht="12.75">
      <c r="A113" s="6" t="s">
        <v>336</v>
      </c>
      <c r="B113" s="28"/>
      <c r="C113" s="60"/>
      <c r="D113" s="60"/>
      <c r="E113" s="60"/>
      <c r="F113" s="60"/>
      <c r="G113" s="60"/>
      <c r="H113" s="60"/>
      <c r="I113" s="60"/>
      <c r="J113" s="60"/>
      <c r="K113" s="37"/>
      <c r="L113" s="37"/>
      <c r="M113" s="37"/>
      <c r="N113" s="37"/>
      <c r="O113" s="37">
        <v>0.003993055555555556</v>
      </c>
      <c r="P113" s="37"/>
      <c r="Q113" s="37"/>
      <c r="R113" s="37"/>
      <c r="S113" s="37"/>
    </row>
    <row r="114" spans="1:18" ht="12.75">
      <c r="A114" s="6" t="s">
        <v>337</v>
      </c>
      <c r="B114" s="28"/>
      <c r="Q114" s="37"/>
      <c r="R114" s="37">
        <v>0.0037488425925925935</v>
      </c>
    </row>
    <row r="115" spans="1:18" ht="12.75">
      <c r="A115" s="6" t="s">
        <v>455</v>
      </c>
      <c r="B115" s="28"/>
      <c r="C115" s="60"/>
      <c r="D115" s="60"/>
      <c r="E115" s="60"/>
      <c r="F115" s="60"/>
      <c r="G115" s="60"/>
      <c r="H115" s="60"/>
      <c r="I115" s="60"/>
      <c r="J115" s="60"/>
      <c r="K115" s="37"/>
      <c r="L115" s="37"/>
      <c r="M115" s="37"/>
      <c r="N115" s="37"/>
      <c r="O115" s="37">
        <v>0.0049884259259259265</v>
      </c>
      <c r="P115" s="37">
        <v>0.005208333333333333</v>
      </c>
      <c r="Q115" s="37"/>
      <c r="R115" s="37"/>
    </row>
    <row r="116" spans="1:18" ht="12.75">
      <c r="A116" s="6" t="s">
        <v>501</v>
      </c>
      <c r="B116" s="85"/>
      <c r="C116" s="60"/>
      <c r="D116" s="60"/>
      <c r="E116" s="60"/>
      <c r="F116" s="60"/>
      <c r="G116" s="60"/>
      <c r="H116" s="60"/>
      <c r="I116" s="60"/>
      <c r="J116" s="60"/>
      <c r="K116" s="37"/>
      <c r="L116" s="37"/>
      <c r="M116" s="37"/>
      <c r="N116" s="37">
        <v>0.003761574074074074</v>
      </c>
      <c r="O116" s="37">
        <v>0.003981481481481482</v>
      </c>
      <c r="P116" s="37"/>
      <c r="Q116" s="37">
        <v>0.0038657407407407408</v>
      </c>
      <c r="R116" s="37">
        <v>0.0037986111111111107</v>
      </c>
    </row>
    <row r="117" spans="1:18" ht="12.75">
      <c r="A117" s="6" t="s">
        <v>340</v>
      </c>
      <c r="B117" s="28"/>
      <c r="K117" s="37"/>
      <c r="L117" s="37"/>
      <c r="M117" s="37"/>
      <c r="N117" s="37"/>
      <c r="O117" s="37"/>
      <c r="P117" s="37">
        <v>0.004275462962962963</v>
      </c>
      <c r="Q117" s="37"/>
      <c r="R117" s="37"/>
    </row>
    <row r="118" spans="1:18" ht="12.75">
      <c r="A118" s="6" t="s">
        <v>525</v>
      </c>
      <c r="B118" s="28"/>
      <c r="K118" s="37"/>
      <c r="L118" s="37"/>
      <c r="M118" s="37"/>
      <c r="N118" s="37"/>
      <c r="O118" s="37"/>
      <c r="P118" s="37">
        <v>0.0038657407407407408</v>
      </c>
      <c r="Q118" s="37"/>
      <c r="R118" s="37"/>
    </row>
    <row r="119" spans="1:18" ht="12.75">
      <c r="A119" s="6" t="s">
        <v>401</v>
      </c>
      <c r="B119" s="28"/>
      <c r="C119" s="60"/>
      <c r="D119" s="60"/>
      <c r="E119" s="60"/>
      <c r="F119" s="60"/>
      <c r="G119" s="60"/>
      <c r="H119" s="60"/>
      <c r="I119" s="60"/>
      <c r="J119" s="60"/>
      <c r="K119" s="37"/>
      <c r="L119" s="37"/>
      <c r="M119" s="37"/>
      <c r="N119" s="37"/>
      <c r="O119" s="37">
        <v>0.0038425925925925923</v>
      </c>
      <c r="P119" s="37"/>
      <c r="Q119" s="37"/>
      <c r="R119" s="37"/>
    </row>
    <row r="120" spans="1:18" ht="12.75">
      <c r="A120" s="6" t="s">
        <v>270</v>
      </c>
      <c r="B120" s="28"/>
      <c r="K120" s="37"/>
      <c r="L120" s="37"/>
      <c r="M120" s="37"/>
      <c r="N120" s="37"/>
      <c r="O120" s="37"/>
      <c r="P120" s="37">
        <v>0.004434027777777779</v>
      </c>
      <c r="Q120" s="37"/>
      <c r="R120" s="37"/>
    </row>
    <row r="121" spans="1:18" ht="12.75">
      <c r="A121" s="6" t="s">
        <v>245</v>
      </c>
      <c r="K121" s="37"/>
      <c r="L121" s="37"/>
      <c r="M121" s="37"/>
      <c r="N121" s="37"/>
      <c r="O121" s="37"/>
      <c r="P121" s="37"/>
      <c r="Q121" s="37">
        <v>0.0038425925925925923</v>
      </c>
      <c r="R121" s="37">
        <v>0.0038243055555555543</v>
      </c>
    </row>
    <row r="122" spans="1:18" ht="12.75">
      <c r="A122" s="6" t="s">
        <v>240</v>
      </c>
      <c r="B122" s="28"/>
      <c r="R122" s="37">
        <v>0.003575694444444444</v>
      </c>
    </row>
    <row r="123" spans="1:18" ht="12.75">
      <c r="A123" s="6" t="s">
        <v>343</v>
      </c>
      <c r="B123" s="28"/>
      <c r="K123" s="37"/>
      <c r="L123" s="37"/>
      <c r="M123" s="37"/>
      <c r="N123" s="37"/>
      <c r="O123" s="37"/>
      <c r="P123" s="37">
        <v>0.0038020833333333327</v>
      </c>
      <c r="Q123" s="37"/>
      <c r="R123" s="37"/>
    </row>
    <row r="124" spans="1:18" ht="12.75">
      <c r="A124" s="6" t="s">
        <v>206</v>
      </c>
      <c r="B124" s="83"/>
      <c r="C124" s="60"/>
      <c r="D124" s="29"/>
      <c r="E124" s="60"/>
      <c r="F124" s="18"/>
      <c r="G124" s="60"/>
      <c r="H124" s="60"/>
      <c r="I124" s="60"/>
      <c r="J124" s="60"/>
      <c r="K124" s="37"/>
      <c r="L124" s="37">
        <v>0.003159722222222222</v>
      </c>
      <c r="M124" s="37"/>
      <c r="N124" s="37"/>
      <c r="O124" s="37"/>
      <c r="P124" s="37"/>
      <c r="Q124" s="37"/>
      <c r="R124" s="37"/>
    </row>
    <row r="125" spans="1:18" ht="12.75">
      <c r="A125" s="6" t="s">
        <v>265</v>
      </c>
      <c r="B125" s="28"/>
      <c r="C125" s="60"/>
      <c r="D125" s="60"/>
      <c r="E125" s="60"/>
      <c r="F125" s="60"/>
      <c r="G125" s="60"/>
      <c r="H125" s="60"/>
      <c r="I125" s="60"/>
      <c r="J125" s="60"/>
      <c r="K125" s="37"/>
      <c r="L125" s="37"/>
      <c r="M125" s="37"/>
      <c r="N125" s="37"/>
      <c r="O125" s="37">
        <v>0.003981481481481482</v>
      </c>
      <c r="P125" s="37">
        <v>0.004238425925925925</v>
      </c>
      <c r="Q125" s="37">
        <v>0.0038310185185185183</v>
      </c>
      <c r="R125" s="37">
        <v>0.004048842592592592</v>
      </c>
    </row>
    <row r="126" spans="1:18" ht="12.75">
      <c r="A126" s="6" t="s">
        <v>227</v>
      </c>
      <c r="B126" s="28"/>
      <c r="K126" s="37"/>
      <c r="L126" s="37"/>
      <c r="M126" s="37"/>
      <c r="N126" s="37"/>
      <c r="O126" s="37"/>
      <c r="P126" s="37">
        <v>0.00375</v>
      </c>
      <c r="Q126" s="37"/>
      <c r="R126" s="37"/>
    </row>
    <row r="127" spans="1:18" ht="12.75">
      <c r="A127" s="6" t="s">
        <v>224</v>
      </c>
      <c r="B127" s="28"/>
      <c r="C127" s="60"/>
      <c r="D127" s="60"/>
      <c r="E127" s="60"/>
      <c r="F127" s="60"/>
      <c r="G127" s="60"/>
      <c r="H127" s="60"/>
      <c r="I127" s="60"/>
      <c r="J127" s="60"/>
      <c r="K127" s="37"/>
      <c r="L127" s="37"/>
      <c r="M127" s="37"/>
      <c r="N127" s="37"/>
      <c r="O127" s="37">
        <v>0.003530092592592592</v>
      </c>
      <c r="P127" s="37"/>
      <c r="Q127" s="37">
        <v>0.0034606481481481485</v>
      </c>
      <c r="R127" s="37">
        <v>0.003435185185185185</v>
      </c>
    </row>
    <row r="128" spans="1:18" ht="12.75">
      <c r="A128" s="6" t="s">
        <v>404</v>
      </c>
      <c r="B128" s="28"/>
      <c r="Q128" s="37"/>
      <c r="R128" s="37">
        <v>0.003933101851851851</v>
      </c>
    </row>
    <row r="129" spans="1:18" ht="12.75">
      <c r="A129" s="6" t="s">
        <v>378</v>
      </c>
      <c r="B129" s="28"/>
      <c r="C129" s="60"/>
      <c r="D129" s="60"/>
      <c r="E129" s="60"/>
      <c r="F129" s="60"/>
      <c r="G129" s="60"/>
      <c r="H129" s="60"/>
      <c r="I129" s="60"/>
      <c r="J129" s="60"/>
      <c r="K129" s="37"/>
      <c r="L129" s="37"/>
      <c r="M129" s="37"/>
      <c r="N129" s="37"/>
      <c r="O129" s="37">
        <v>0.003483796296296296</v>
      </c>
      <c r="P129" s="37">
        <v>0.0038310185185185175</v>
      </c>
      <c r="Q129" s="37"/>
      <c r="R129" s="37"/>
    </row>
    <row r="130" spans="1:18" ht="12.75">
      <c r="A130" s="6" t="s">
        <v>233</v>
      </c>
      <c r="B130" s="30"/>
      <c r="C130" s="60"/>
      <c r="D130" s="60"/>
      <c r="E130" s="60"/>
      <c r="F130" s="60"/>
      <c r="G130" s="60"/>
      <c r="H130" s="60"/>
      <c r="I130" s="60"/>
      <c r="J130" s="60"/>
      <c r="K130" s="37"/>
      <c r="L130" s="37">
        <v>0.0038425925925925923</v>
      </c>
      <c r="M130" s="37">
        <v>0.003645833333333333</v>
      </c>
      <c r="N130" s="37">
        <v>0.003935185185185186</v>
      </c>
      <c r="O130" s="37"/>
      <c r="P130" s="37">
        <v>0.004166666666666667</v>
      </c>
      <c r="Q130" s="37">
        <v>0.003958333333333334</v>
      </c>
      <c r="R130" s="37"/>
    </row>
    <row r="131" spans="1:18" ht="12.75">
      <c r="A131" s="6" t="s">
        <v>252</v>
      </c>
      <c r="B131" s="28"/>
      <c r="K131" s="37"/>
      <c r="L131" s="37"/>
      <c r="M131" s="37"/>
      <c r="N131" s="37"/>
      <c r="O131" s="37"/>
      <c r="P131" s="37">
        <v>0.004273148148148149</v>
      </c>
      <c r="Q131" s="37">
        <v>0.003900462962962963</v>
      </c>
      <c r="R131" s="37">
        <v>0.00401099537037037</v>
      </c>
    </row>
    <row r="132" spans="1:18" ht="12.75">
      <c r="A132" s="6" t="s">
        <v>350</v>
      </c>
      <c r="B132" s="28"/>
      <c r="C132" s="60"/>
      <c r="D132" s="60"/>
      <c r="E132" s="60"/>
      <c r="F132" s="60"/>
      <c r="G132" s="60"/>
      <c r="H132" s="60"/>
      <c r="I132" s="60"/>
      <c r="J132" s="60"/>
      <c r="K132" s="37"/>
      <c r="L132" s="37"/>
      <c r="M132" s="37"/>
      <c r="N132" s="37"/>
      <c r="O132" s="37">
        <v>0.004201388888888889</v>
      </c>
      <c r="P132" s="37"/>
      <c r="Q132" s="37"/>
      <c r="R132" s="37"/>
    </row>
    <row r="133" spans="1:18" ht="12.75">
      <c r="A133" s="6" t="s">
        <v>434</v>
      </c>
      <c r="K133" s="37"/>
      <c r="L133" s="37"/>
      <c r="M133" s="37"/>
      <c r="N133" s="37"/>
      <c r="O133" s="37"/>
      <c r="P133" s="37"/>
      <c r="Q133" s="37">
        <v>0.0038888888888888883</v>
      </c>
      <c r="R133" s="37"/>
    </row>
    <row r="134" spans="1:18" ht="12.75">
      <c r="A134" s="6" t="s">
        <v>526</v>
      </c>
      <c r="B134" s="28"/>
      <c r="C134" s="60"/>
      <c r="D134" s="60"/>
      <c r="E134" s="60"/>
      <c r="F134" s="60"/>
      <c r="G134" s="60"/>
      <c r="H134" s="60"/>
      <c r="I134" s="60"/>
      <c r="J134" s="60"/>
      <c r="K134" s="37"/>
      <c r="L134" s="37"/>
      <c r="M134" s="37"/>
      <c r="N134" s="37"/>
      <c r="O134" s="37">
        <v>0.003263888888888889</v>
      </c>
      <c r="P134" s="37"/>
      <c r="Q134" s="37">
        <v>0.003344907407407407</v>
      </c>
      <c r="R134" s="37"/>
    </row>
    <row r="135" spans="1:18" ht="12.75">
      <c r="A135" s="6" t="s">
        <v>185</v>
      </c>
      <c r="B135" s="83"/>
      <c r="C135" s="60"/>
      <c r="D135" s="60"/>
      <c r="E135" s="60"/>
      <c r="F135" s="60"/>
      <c r="G135" s="60"/>
      <c r="H135" s="60"/>
      <c r="I135" s="60"/>
      <c r="J135" s="60"/>
      <c r="K135" s="37">
        <v>0.0035416666666666665</v>
      </c>
      <c r="L135" s="37"/>
      <c r="M135" s="37"/>
      <c r="N135" s="37">
        <v>0.0036342592592592594</v>
      </c>
      <c r="O135" s="37"/>
      <c r="P135" s="37">
        <v>0.003978009259259259</v>
      </c>
      <c r="Q135" s="37"/>
      <c r="R135" s="37"/>
    </row>
    <row r="136" spans="1:18" ht="12.75">
      <c r="A136" s="6" t="s">
        <v>392</v>
      </c>
      <c r="B136" s="28"/>
      <c r="K136" s="37"/>
      <c r="L136" s="37"/>
      <c r="M136" s="37"/>
      <c r="N136" s="37"/>
      <c r="O136" s="37"/>
      <c r="P136" s="37">
        <v>0.0037152777777777774</v>
      </c>
      <c r="Q136" s="37">
        <v>0.003645833333333333</v>
      </c>
      <c r="R136" s="37">
        <v>0.00369212962962963</v>
      </c>
    </row>
    <row r="137" spans="1:18" ht="12.75">
      <c r="A137" s="6" t="s">
        <v>355</v>
      </c>
      <c r="B137" s="85"/>
      <c r="C137" s="60"/>
      <c r="D137" s="60"/>
      <c r="E137" s="60"/>
      <c r="F137" s="60"/>
      <c r="G137" s="60"/>
      <c r="H137" s="60"/>
      <c r="I137" s="60"/>
      <c r="J137" s="60"/>
      <c r="K137" s="37"/>
      <c r="L137" s="37"/>
      <c r="M137" s="37"/>
      <c r="N137" s="37">
        <v>0.004513888888888889</v>
      </c>
      <c r="O137" s="37"/>
      <c r="P137" s="37"/>
      <c r="Q137" s="37"/>
      <c r="R137" s="37"/>
    </row>
    <row r="138" spans="1:18" ht="12.75">
      <c r="A138" s="6" t="s">
        <v>262</v>
      </c>
      <c r="B138" s="85"/>
      <c r="C138" s="60"/>
      <c r="D138" s="60"/>
      <c r="E138" s="60"/>
      <c r="F138" s="60"/>
      <c r="G138" s="60"/>
      <c r="H138" s="60"/>
      <c r="I138" s="60"/>
      <c r="J138" s="60"/>
      <c r="K138" s="37"/>
      <c r="L138" s="37"/>
      <c r="M138" s="37"/>
      <c r="N138" s="37">
        <v>0.004027777777777778</v>
      </c>
      <c r="O138" s="37"/>
      <c r="P138" s="37"/>
      <c r="Q138" s="37"/>
      <c r="R138" s="37"/>
    </row>
    <row r="139" spans="1:18" ht="12.75">
      <c r="A139" s="6" t="s">
        <v>358</v>
      </c>
      <c r="B139" s="28"/>
      <c r="Q139" s="37"/>
      <c r="R139" s="37">
        <v>0.004224537037037037</v>
      </c>
    </row>
    <row r="140" spans="1:18" ht="12.75">
      <c r="A140" s="6" t="s">
        <v>257</v>
      </c>
      <c r="B140" s="28"/>
      <c r="Q140" s="37"/>
      <c r="R140" s="37">
        <v>0.003906250000000001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5"/>
  <sheetViews>
    <sheetView zoomScale="85" zoomScaleNormal="85" zoomScalePageLayoutView="0" workbookViewId="0" topLeftCell="A1">
      <pane ySplit="1" topLeftCell="A2" activePane="bottomLeft" state="frozen"/>
      <selection pane="topLeft" activeCell="C52" sqref="C52"/>
      <selection pane="bottomLeft" activeCell="A2" sqref="A2"/>
    </sheetView>
  </sheetViews>
  <sheetFormatPr defaultColWidth="9.140625" defaultRowHeight="12.75"/>
  <cols>
    <col min="1" max="1" width="18.7109375" style="0" bestFit="1" customWidth="1"/>
    <col min="2" max="2" width="9.28125" style="0" customWidth="1"/>
    <col min="3" max="3" width="8.8515625" style="0" customWidth="1"/>
    <col min="4" max="4" width="9.421875" style="0" customWidth="1"/>
    <col min="5" max="5" width="4.421875" style="0" customWidth="1"/>
    <col min="6" max="6" width="12.28125" style="0" bestFit="1" customWidth="1"/>
    <col min="7" max="7" width="13.8515625" style="0" bestFit="1" customWidth="1"/>
    <col min="8" max="8" width="7.00390625" style="0" customWidth="1"/>
    <col min="9" max="9" width="0" style="0" hidden="1" customWidth="1"/>
    <col min="10" max="11" width="9.8515625" style="0" bestFit="1" customWidth="1"/>
    <col min="12" max="12" width="10.8515625" style="0" customWidth="1"/>
    <col min="13" max="13" width="10.140625" style="0" customWidth="1"/>
    <col min="14" max="14" width="10.8515625" style="0" customWidth="1"/>
    <col min="15" max="15" width="10.8515625" style="2" customWidth="1"/>
    <col min="16" max="20" width="10.8515625" style="0" customWidth="1"/>
    <col min="21" max="21" width="16.28125" style="0" bestFit="1" customWidth="1"/>
  </cols>
  <sheetData>
    <row r="1" spans="1:18" ht="12.75">
      <c r="A1" s="10" t="s">
        <v>183</v>
      </c>
      <c r="B1" s="16" t="s">
        <v>1</v>
      </c>
      <c r="C1" s="11" t="s">
        <v>3</v>
      </c>
      <c r="D1" s="10" t="s">
        <v>43</v>
      </c>
      <c r="E1" s="2"/>
      <c r="F1" s="41" t="s">
        <v>59</v>
      </c>
      <c r="G1" s="41" t="s">
        <v>76</v>
      </c>
      <c r="H1" s="10" t="s">
        <v>3</v>
      </c>
      <c r="I1" s="2"/>
      <c r="J1" s="10" t="s">
        <v>91</v>
      </c>
      <c r="K1" s="10" t="s">
        <v>90</v>
      </c>
      <c r="L1" s="10" t="s">
        <v>108</v>
      </c>
      <c r="M1" s="10" t="s">
        <v>114</v>
      </c>
      <c r="N1" s="10" t="s">
        <v>123</v>
      </c>
      <c r="O1" s="10" t="s">
        <v>141</v>
      </c>
      <c r="P1" s="10" t="s">
        <v>148</v>
      </c>
      <c r="Q1" s="10" t="s">
        <v>158</v>
      </c>
      <c r="R1" s="10" t="s">
        <v>176</v>
      </c>
    </row>
    <row r="2" spans="1:19" s="6" customFormat="1" ht="12.75">
      <c r="A2" s="34" t="s">
        <v>359</v>
      </c>
      <c r="B2" s="12">
        <v>0.3430555555555555</v>
      </c>
      <c r="C2" s="20"/>
      <c r="D2" s="31">
        <f aca="true" t="shared" si="0" ref="D2:D61">B2/3</f>
        <v>0.11435185185185183</v>
      </c>
      <c r="E2" s="34"/>
      <c r="F2" s="12"/>
      <c r="G2" s="44"/>
      <c r="H2" s="35"/>
      <c r="I2" s="34"/>
      <c r="J2" s="35"/>
      <c r="K2" s="12"/>
      <c r="L2" s="12"/>
      <c r="M2" s="12"/>
      <c r="N2" s="12"/>
      <c r="O2" s="12"/>
      <c r="Q2" s="37"/>
      <c r="R2" s="37"/>
      <c r="S2" s="31"/>
    </row>
    <row r="3" spans="1:20" ht="12.75">
      <c r="A3" s="2" t="s">
        <v>185</v>
      </c>
      <c r="B3" s="12">
        <v>0.34930555555555554</v>
      </c>
      <c r="C3" s="13"/>
      <c r="D3" s="31">
        <f t="shared" si="0"/>
        <v>0.11643518518518518</v>
      </c>
      <c r="E3" s="2"/>
      <c r="F3" s="12"/>
      <c r="G3" s="44"/>
      <c r="H3" s="35"/>
      <c r="I3" s="2"/>
      <c r="J3" s="13"/>
      <c r="K3" s="12">
        <v>0.41875</v>
      </c>
      <c r="L3" s="12"/>
      <c r="M3" s="12"/>
      <c r="N3" s="12"/>
      <c r="O3" s="12"/>
      <c r="P3" s="31">
        <v>0.42780092592592595</v>
      </c>
      <c r="Q3" s="37"/>
      <c r="R3" s="37"/>
      <c r="S3" s="31"/>
      <c r="T3" s="6"/>
    </row>
    <row r="4" spans="1:20" ht="12.75">
      <c r="A4" s="2" t="s">
        <v>186</v>
      </c>
      <c r="B4" s="12">
        <v>0.3506944444444444</v>
      </c>
      <c r="C4" s="13">
        <v>2009</v>
      </c>
      <c r="D4" s="31">
        <f t="shared" si="0"/>
        <v>0.11689814814814814</v>
      </c>
      <c r="E4" s="2"/>
      <c r="F4" s="12"/>
      <c r="G4" s="44"/>
      <c r="H4" s="35"/>
      <c r="I4" s="2"/>
      <c r="J4" s="13"/>
      <c r="K4" s="12"/>
      <c r="L4" s="12"/>
      <c r="M4" s="12"/>
      <c r="N4" s="12"/>
      <c r="O4" s="12"/>
      <c r="P4" s="31"/>
      <c r="Q4" s="37"/>
      <c r="R4" s="37"/>
      <c r="S4" s="31"/>
      <c r="T4" s="6"/>
    </row>
    <row r="5" spans="1:20" ht="12.75">
      <c r="A5" s="2" t="s">
        <v>190</v>
      </c>
      <c r="B5" s="12">
        <v>0.3513888888888889</v>
      </c>
      <c r="C5" s="13">
        <v>1991</v>
      </c>
      <c r="D5" s="31">
        <f>B5/3</f>
        <v>0.11712962962962964</v>
      </c>
      <c r="E5" s="2"/>
      <c r="F5" s="12"/>
      <c r="G5" s="44"/>
      <c r="H5" s="35"/>
      <c r="I5" s="2"/>
      <c r="J5" s="13"/>
      <c r="K5" s="12"/>
      <c r="L5" s="12"/>
      <c r="M5" s="12"/>
      <c r="N5" s="12"/>
      <c r="O5" s="12"/>
      <c r="P5" s="31">
        <v>0.4354166666666666</v>
      </c>
      <c r="Q5" s="37"/>
      <c r="R5" s="37"/>
      <c r="S5" s="31"/>
      <c r="T5" s="6"/>
    </row>
    <row r="6" spans="1:20" ht="12.75">
      <c r="A6" s="2" t="s">
        <v>189</v>
      </c>
      <c r="B6" s="12">
        <v>0.3513888888888889</v>
      </c>
      <c r="C6" s="13">
        <v>2009</v>
      </c>
      <c r="D6" s="31">
        <f t="shared" si="0"/>
        <v>0.11712962962962964</v>
      </c>
      <c r="E6" s="2"/>
      <c r="F6" s="12"/>
      <c r="G6" s="44"/>
      <c r="H6" s="35"/>
      <c r="I6" s="2"/>
      <c r="J6" s="13"/>
      <c r="K6" s="12"/>
      <c r="L6" s="12"/>
      <c r="M6" s="12"/>
      <c r="N6" s="12"/>
      <c r="O6" s="12"/>
      <c r="P6" s="31"/>
      <c r="Q6" s="37"/>
      <c r="R6" s="37"/>
      <c r="S6" s="31"/>
      <c r="T6" s="6"/>
    </row>
    <row r="7" spans="1:20" ht="12.75">
      <c r="A7" s="34" t="s">
        <v>187</v>
      </c>
      <c r="B7" s="31">
        <v>0.3513888888888889</v>
      </c>
      <c r="C7" s="35"/>
      <c r="D7" s="31">
        <f t="shared" si="0"/>
        <v>0.11712962962962964</v>
      </c>
      <c r="E7" s="34"/>
      <c r="F7" s="31"/>
      <c r="G7" s="68"/>
      <c r="H7" s="35"/>
      <c r="I7" s="34"/>
      <c r="J7" s="35"/>
      <c r="K7" s="31"/>
      <c r="L7" s="31"/>
      <c r="M7" s="12"/>
      <c r="N7" s="31"/>
      <c r="O7" s="31"/>
      <c r="P7" s="31"/>
      <c r="Q7" s="37"/>
      <c r="R7" s="37"/>
      <c r="S7" s="31"/>
      <c r="T7" s="6"/>
    </row>
    <row r="8" spans="1:20" ht="12.75">
      <c r="A8" s="34" t="s">
        <v>188</v>
      </c>
      <c r="B8" s="31">
        <v>0.3534722222222222</v>
      </c>
      <c r="C8" s="35">
        <v>1994</v>
      </c>
      <c r="D8" s="31">
        <f t="shared" si="0"/>
        <v>0.11782407407407407</v>
      </c>
      <c r="E8" s="34"/>
      <c r="F8" s="31"/>
      <c r="G8" s="68"/>
      <c r="H8" s="35"/>
      <c r="I8" s="34"/>
      <c r="J8" s="35"/>
      <c r="K8" s="31">
        <v>0.38055555555555554</v>
      </c>
      <c r="L8" s="31">
        <v>0.38958333333333334</v>
      </c>
      <c r="M8" s="12"/>
      <c r="N8" s="31"/>
      <c r="O8" s="31">
        <v>0.4055555555555555</v>
      </c>
      <c r="P8" s="31"/>
      <c r="Q8" s="37"/>
      <c r="R8" s="37"/>
      <c r="S8" s="31"/>
      <c r="T8" s="6"/>
    </row>
    <row r="9" spans="1:20" ht="12.75">
      <c r="A9" s="34" t="s">
        <v>184</v>
      </c>
      <c r="B9" s="31">
        <v>0.3541666666666667</v>
      </c>
      <c r="C9" s="35">
        <v>1992</v>
      </c>
      <c r="D9" s="31">
        <f t="shared" si="0"/>
        <v>0.11805555555555557</v>
      </c>
      <c r="E9" s="34"/>
      <c r="F9" s="31"/>
      <c r="G9" s="68"/>
      <c r="H9" s="35"/>
      <c r="I9" s="34"/>
      <c r="J9" s="35"/>
      <c r="K9" s="31"/>
      <c r="L9" s="31"/>
      <c r="M9" s="12"/>
      <c r="N9" s="31"/>
      <c r="O9" s="87">
        <v>0.4756944444444444</v>
      </c>
      <c r="P9" s="31"/>
      <c r="Q9" s="37"/>
      <c r="R9" s="37"/>
      <c r="S9" s="31"/>
      <c r="T9" s="6"/>
    </row>
    <row r="10" spans="1:20" ht="12.75">
      <c r="A10" s="34" t="s">
        <v>195</v>
      </c>
      <c r="B10" s="31">
        <v>0.35833333333333334</v>
      </c>
      <c r="C10" s="35">
        <v>2010</v>
      </c>
      <c r="D10" s="31">
        <f t="shared" si="0"/>
        <v>0.11944444444444445</v>
      </c>
      <c r="E10" s="34"/>
      <c r="F10" s="31"/>
      <c r="G10" s="68"/>
      <c r="H10" s="35"/>
      <c r="I10" s="34"/>
      <c r="J10" s="31">
        <v>0.35833333333333334</v>
      </c>
      <c r="K10" s="31">
        <v>0.3743055555555555</v>
      </c>
      <c r="L10" s="31"/>
      <c r="M10" s="12"/>
      <c r="N10" s="31"/>
      <c r="O10" s="31"/>
      <c r="P10" s="31"/>
      <c r="Q10" s="37"/>
      <c r="R10" s="37"/>
      <c r="S10" s="31"/>
      <c r="T10" s="6"/>
    </row>
    <row r="11" spans="1:20" ht="12.75">
      <c r="A11" s="42" t="s">
        <v>192</v>
      </c>
      <c r="B11" s="134">
        <v>0.006010185185185185</v>
      </c>
      <c r="C11" s="73">
        <v>2018</v>
      </c>
      <c r="D11" s="74">
        <f>B11/3</f>
        <v>0.0020033950617283952</v>
      </c>
      <c r="E11" s="34"/>
      <c r="F11" s="47">
        <v>0.0061574074074074074</v>
      </c>
      <c r="G11" s="47">
        <f>+F11-B11</f>
        <v>0.0001472222222222222</v>
      </c>
      <c r="H11" s="35">
        <v>2017</v>
      </c>
      <c r="I11" s="34"/>
      <c r="J11" s="31"/>
      <c r="K11" s="31"/>
      <c r="L11" s="31"/>
      <c r="M11" s="12"/>
      <c r="N11" s="31"/>
      <c r="O11" s="31"/>
      <c r="P11" s="31"/>
      <c r="Q11" s="31">
        <v>0.36944444444444446</v>
      </c>
      <c r="R11" s="99">
        <v>0.36041666666666666</v>
      </c>
      <c r="S11" s="31"/>
      <c r="T11" s="6"/>
    </row>
    <row r="12" spans="1:20" ht="12.75">
      <c r="A12" s="34" t="s">
        <v>198</v>
      </c>
      <c r="B12" s="133">
        <v>0.006013888888888889</v>
      </c>
      <c r="C12" s="35">
        <v>2011</v>
      </c>
      <c r="D12" s="31">
        <f>B12/3</f>
        <v>0.0020046296296296296</v>
      </c>
      <c r="E12" s="34"/>
      <c r="F12" s="47">
        <v>0.006168981481481481</v>
      </c>
      <c r="G12" s="47">
        <f>+F12-B12</f>
        <v>0.0001550925925925921</v>
      </c>
      <c r="H12" s="35">
        <v>2009</v>
      </c>
      <c r="I12" s="34"/>
      <c r="J12" s="35"/>
      <c r="K12" s="31">
        <v>0.36041666666666666</v>
      </c>
      <c r="L12" s="31"/>
      <c r="M12" s="12"/>
      <c r="N12" s="31"/>
      <c r="O12" s="31">
        <v>0.3611111111111111</v>
      </c>
      <c r="P12" s="31"/>
      <c r="Q12" s="37"/>
      <c r="R12" s="37"/>
      <c r="S12" s="31"/>
      <c r="T12" s="6"/>
    </row>
    <row r="13" spans="1:20" ht="12.75">
      <c r="A13" s="34" t="s">
        <v>199</v>
      </c>
      <c r="B13" s="31">
        <v>0.3652777777777778</v>
      </c>
      <c r="C13" s="35">
        <v>2000</v>
      </c>
      <c r="D13" s="31">
        <f t="shared" si="0"/>
        <v>0.12175925925925928</v>
      </c>
      <c r="E13" s="34"/>
      <c r="F13" s="31"/>
      <c r="G13" s="68"/>
      <c r="H13" s="35"/>
      <c r="I13" s="34"/>
      <c r="J13" s="31">
        <v>0.3819444444444444</v>
      </c>
      <c r="K13" s="31"/>
      <c r="L13" s="31">
        <v>0.3847222222222222</v>
      </c>
      <c r="M13" s="12">
        <v>0.36944444444444446</v>
      </c>
      <c r="N13" s="31"/>
      <c r="O13" s="87">
        <v>0.3861111111111111</v>
      </c>
      <c r="P13" s="31">
        <v>0.395162037037037</v>
      </c>
      <c r="Q13" s="37">
        <v>0.006840277777777778</v>
      </c>
      <c r="R13" s="37"/>
      <c r="S13" s="31"/>
      <c r="T13" s="6"/>
    </row>
    <row r="14" spans="1:20" ht="12.75">
      <c r="A14" s="38" t="s">
        <v>383</v>
      </c>
      <c r="B14" s="98">
        <v>0.3680555555555556</v>
      </c>
      <c r="C14" s="73">
        <v>2018</v>
      </c>
      <c r="D14" s="99">
        <f t="shared" si="0"/>
        <v>0.12268518518518519</v>
      </c>
      <c r="P14" s="31"/>
      <c r="Q14" s="37">
        <v>0.006585648148148147</v>
      </c>
      <c r="R14" s="98">
        <v>0.3680555555555556</v>
      </c>
      <c r="S14" s="31"/>
      <c r="T14" s="6"/>
    </row>
    <row r="15" spans="1:20" ht="12.75">
      <c r="A15" s="34" t="s">
        <v>380</v>
      </c>
      <c r="B15" s="31">
        <v>0.3680555555555556</v>
      </c>
      <c r="C15" s="35">
        <v>2007</v>
      </c>
      <c r="D15" s="31">
        <f t="shared" si="0"/>
        <v>0.12268518518518519</v>
      </c>
      <c r="E15" s="34"/>
      <c r="F15" s="31"/>
      <c r="G15" s="68"/>
      <c r="H15" s="35"/>
      <c r="I15" s="34"/>
      <c r="J15" s="35"/>
      <c r="K15" s="31"/>
      <c r="L15" s="31"/>
      <c r="M15" s="12"/>
      <c r="N15" s="31"/>
      <c r="O15" s="31"/>
      <c r="P15" s="31"/>
      <c r="Q15" s="37"/>
      <c r="R15" s="37"/>
      <c r="S15" s="31"/>
      <c r="T15" s="6"/>
    </row>
    <row r="16" spans="1:20" ht="12.75">
      <c r="A16" s="34" t="s">
        <v>317</v>
      </c>
      <c r="B16" s="31">
        <v>0.3680555555555556</v>
      </c>
      <c r="C16" s="35">
        <v>1987</v>
      </c>
      <c r="D16" s="31">
        <f t="shared" si="0"/>
        <v>0.12268518518518519</v>
      </c>
      <c r="E16" s="34"/>
      <c r="F16" s="31"/>
      <c r="G16" s="68"/>
      <c r="H16" s="35"/>
      <c r="I16" s="34"/>
      <c r="J16" s="35"/>
      <c r="K16" s="31">
        <v>0.4069444444444445</v>
      </c>
      <c r="L16" s="31"/>
      <c r="M16" s="12">
        <v>0.4173611111111111</v>
      </c>
      <c r="N16" s="31"/>
      <c r="O16" s="31">
        <v>0.4395833333333334</v>
      </c>
      <c r="P16" s="31"/>
      <c r="Q16" s="37"/>
      <c r="R16" s="135">
        <v>0.007222222222222223</v>
      </c>
      <c r="S16" s="31"/>
      <c r="T16" s="6"/>
    </row>
    <row r="17" spans="1:20" ht="12.75">
      <c r="A17" s="34" t="s">
        <v>196</v>
      </c>
      <c r="B17" s="31">
        <v>0.36875</v>
      </c>
      <c r="C17" s="35">
        <v>2007</v>
      </c>
      <c r="D17" s="31">
        <f t="shared" si="0"/>
        <v>0.12291666666666667</v>
      </c>
      <c r="E17" s="34"/>
      <c r="F17" s="31"/>
      <c r="G17" s="68"/>
      <c r="H17" s="35"/>
      <c r="I17" s="34"/>
      <c r="J17" s="31">
        <v>0.37013888888888885</v>
      </c>
      <c r="K17" s="31"/>
      <c r="L17" s="31"/>
      <c r="M17" s="12"/>
      <c r="N17" s="31"/>
      <c r="O17" s="31"/>
      <c r="P17" s="31"/>
      <c r="Q17" s="37"/>
      <c r="R17" s="37"/>
      <c r="S17" s="31"/>
      <c r="T17" s="6"/>
    </row>
    <row r="18" spans="1:20" ht="12.75">
      <c r="A18" s="2" t="s">
        <v>194</v>
      </c>
      <c r="B18" s="12">
        <v>0.37013888888888885</v>
      </c>
      <c r="C18" s="13">
        <v>1988</v>
      </c>
      <c r="D18" s="31">
        <f t="shared" si="0"/>
        <v>0.12337962962962962</v>
      </c>
      <c r="E18" s="2"/>
      <c r="F18" s="12"/>
      <c r="G18" s="44"/>
      <c r="H18" s="35"/>
      <c r="I18" s="2"/>
      <c r="J18" s="13"/>
      <c r="K18" s="12"/>
      <c r="L18" s="12">
        <v>0.41944444444444445</v>
      </c>
      <c r="M18" s="12">
        <v>0.4222222222222222</v>
      </c>
      <c r="N18" s="12"/>
      <c r="O18" s="87">
        <v>0.4458333333333333</v>
      </c>
      <c r="P18" s="31"/>
      <c r="Q18" s="37">
        <v>0.007349537037037037</v>
      </c>
      <c r="R18" s="37"/>
      <c r="S18" s="31"/>
      <c r="T18" s="6"/>
    </row>
    <row r="19" spans="1:20" ht="12.75">
      <c r="A19" s="2" t="s">
        <v>203</v>
      </c>
      <c r="B19" s="12">
        <v>0.37083333333333335</v>
      </c>
      <c r="C19" s="13">
        <v>2009</v>
      </c>
      <c r="D19" s="31">
        <f t="shared" si="0"/>
        <v>0.12361111111111112</v>
      </c>
      <c r="E19" s="2"/>
      <c r="F19" s="12"/>
      <c r="G19" s="44"/>
      <c r="H19" s="35"/>
      <c r="I19" s="2"/>
      <c r="J19" s="12">
        <v>0.40208333333333335</v>
      </c>
      <c r="K19" s="2"/>
      <c r="L19" s="12"/>
      <c r="M19" s="12"/>
      <c r="N19" s="12"/>
      <c r="O19" s="12"/>
      <c r="P19" s="31"/>
      <c r="Q19" s="37"/>
      <c r="R19" s="37"/>
      <c r="S19" s="31"/>
      <c r="T19" s="6"/>
    </row>
    <row r="20" spans="1:20" ht="12.75">
      <c r="A20" s="2" t="s">
        <v>202</v>
      </c>
      <c r="B20" s="12">
        <v>0.37222222222222223</v>
      </c>
      <c r="C20" s="13">
        <v>2010</v>
      </c>
      <c r="D20" s="31">
        <f>B20/3</f>
        <v>0.12407407407407407</v>
      </c>
      <c r="E20" s="2"/>
      <c r="F20" s="12"/>
      <c r="G20" s="44"/>
      <c r="H20" s="35"/>
      <c r="I20" s="2"/>
      <c r="J20" s="12">
        <v>0.37222222222222223</v>
      </c>
      <c r="K20" s="2"/>
      <c r="L20" s="12"/>
      <c r="M20" s="12"/>
      <c r="N20" s="12"/>
      <c r="O20" s="12"/>
      <c r="P20" s="31"/>
      <c r="Q20" s="37"/>
      <c r="R20" s="135">
        <v>0.00650462962962963</v>
      </c>
      <c r="S20" s="31"/>
      <c r="T20" s="6"/>
    </row>
    <row r="21" spans="1:20" ht="12.75">
      <c r="A21" s="2" t="s">
        <v>410</v>
      </c>
      <c r="B21" s="12">
        <v>0.3729166666666666</v>
      </c>
      <c r="C21" s="13">
        <v>2006</v>
      </c>
      <c r="D21" s="31">
        <f t="shared" si="0"/>
        <v>0.12430555555555554</v>
      </c>
      <c r="E21" s="2"/>
      <c r="F21" s="12"/>
      <c r="G21" s="44"/>
      <c r="H21" s="35"/>
      <c r="I21" s="2"/>
      <c r="J21" s="13"/>
      <c r="K21" s="12">
        <v>0.4152777777777778</v>
      </c>
      <c r="L21" s="12"/>
      <c r="M21" s="12"/>
      <c r="N21" s="12"/>
      <c r="O21" s="12"/>
      <c r="P21" s="31"/>
      <c r="Q21" s="37"/>
      <c r="R21" s="37"/>
      <c r="S21" s="31"/>
      <c r="T21" s="6"/>
    </row>
    <row r="22" spans="1:20" ht="12.75">
      <c r="A22" s="2" t="s">
        <v>197</v>
      </c>
      <c r="B22" s="12">
        <v>0.36874999999999997</v>
      </c>
      <c r="C22" s="13">
        <v>2010</v>
      </c>
      <c r="D22" s="31">
        <f t="shared" si="0"/>
        <v>0.12291666666666666</v>
      </c>
      <c r="E22" s="2"/>
      <c r="F22" s="12">
        <v>0.3736111111111111</v>
      </c>
      <c r="G22" s="44">
        <f>+F22-B22</f>
        <v>0.004861111111111149</v>
      </c>
      <c r="H22" s="35">
        <v>2008</v>
      </c>
      <c r="I22" s="2"/>
      <c r="J22" s="12">
        <v>0.36874999999999997</v>
      </c>
      <c r="K22" s="12">
        <v>0.38680555555555557</v>
      </c>
      <c r="L22" s="12"/>
      <c r="M22" s="12"/>
      <c r="N22" s="12"/>
      <c r="O22" s="12"/>
      <c r="P22" s="31"/>
      <c r="Q22" s="37"/>
      <c r="R22" s="37">
        <v>0.008074074074074074</v>
      </c>
      <c r="S22" s="31"/>
      <c r="T22" s="6"/>
    </row>
    <row r="23" spans="1:20" ht="12.75">
      <c r="A23" s="2" t="s">
        <v>200</v>
      </c>
      <c r="B23" s="12">
        <v>0.375</v>
      </c>
      <c r="C23" s="13"/>
      <c r="D23" s="31">
        <f t="shared" si="0"/>
        <v>0.125</v>
      </c>
      <c r="E23" s="2"/>
      <c r="F23" s="12"/>
      <c r="G23" s="44"/>
      <c r="H23" s="35"/>
      <c r="I23" s="2"/>
      <c r="J23" s="13"/>
      <c r="K23" s="12"/>
      <c r="L23" s="12"/>
      <c r="M23" s="12"/>
      <c r="N23" s="12"/>
      <c r="O23" s="12"/>
      <c r="P23" s="31"/>
      <c r="Q23" s="37"/>
      <c r="R23" s="37"/>
      <c r="S23" s="31"/>
      <c r="T23" s="6"/>
    </row>
    <row r="24" spans="1:20" ht="12.75">
      <c r="A24" s="2" t="s">
        <v>204</v>
      </c>
      <c r="B24" s="12">
        <v>0.37986111111111115</v>
      </c>
      <c r="C24" s="13">
        <v>2009</v>
      </c>
      <c r="D24" s="31">
        <f t="shared" si="0"/>
        <v>0.12662037037037038</v>
      </c>
      <c r="E24" s="2"/>
      <c r="F24" s="12"/>
      <c r="G24" s="44"/>
      <c r="H24" s="35"/>
      <c r="I24" s="2"/>
      <c r="J24" s="12">
        <v>0.4055555555555555</v>
      </c>
      <c r="K24" s="12">
        <v>0.3909722222222222</v>
      </c>
      <c r="L24" s="12"/>
      <c r="M24" s="12"/>
      <c r="N24" s="12"/>
      <c r="O24" s="12"/>
      <c r="P24" s="31"/>
      <c r="Q24" s="37"/>
      <c r="R24" s="37">
        <v>0.008375000000000002</v>
      </c>
      <c r="S24" s="31"/>
      <c r="T24" s="6"/>
    </row>
    <row r="25" spans="1:20" ht="12.75">
      <c r="A25" s="2" t="s">
        <v>381</v>
      </c>
      <c r="B25" s="12">
        <v>0.38055555555555554</v>
      </c>
      <c r="C25" s="13">
        <v>1989</v>
      </c>
      <c r="D25" s="31">
        <f>B25/3</f>
        <v>0.12685185185185185</v>
      </c>
      <c r="E25" s="2"/>
      <c r="F25" s="12"/>
      <c r="G25" s="44"/>
      <c r="H25" s="35"/>
      <c r="I25" s="2"/>
      <c r="J25" s="13"/>
      <c r="K25" s="12"/>
      <c r="L25" s="12"/>
      <c r="M25" s="12"/>
      <c r="N25" s="12"/>
      <c r="O25" s="87">
        <v>0.3972222222222222</v>
      </c>
      <c r="P25" s="31"/>
      <c r="Q25" s="37">
        <v>0.006624999999999999</v>
      </c>
      <c r="R25" s="37"/>
      <c r="S25" s="31"/>
      <c r="T25" s="6"/>
    </row>
    <row r="26" spans="1:20" ht="12.75">
      <c r="A26" s="2" t="s">
        <v>201</v>
      </c>
      <c r="B26" s="12">
        <v>0.38125000000000003</v>
      </c>
      <c r="C26" s="13">
        <v>2009</v>
      </c>
      <c r="D26" s="31">
        <f t="shared" si="0"/>
        <v>0.12708333333333335</v>
      </c>
      <c r="E26" s="2"/>
      <c r="F26" s="12"/>
      <c r="G26" s="44"/>
      <c r="H26" s="35"/>
      <c r="I26" s="2"/>
      <c r="J26" s="13"/>
      <c r="K26" s="12"/>
      <c r="L26" s="12"/>
      <c r="M26" s="12"/>
      <c r="N26" s="12"/>
      <c r="O26" s="12"/>
      <c r="P26" s="31"/>
      <c r="Q26" s="37"/>
      <c r="R26" s="135">
        <v>0.006377314814814815</v>
      </c>
      <c r="S26" s="31"/>
      <c r="T26" s="6"/>
    </row>
    <row r="27" spans="1:20" ht="12.75">
      <c r="A27" s="2" t="s">
        <v>515</v>
      </c>
      <c r="B27" s="12">
        <v>0.3819444444444444</v>
      </c>
      <c r="C27" s="13">
        <v>2009</v>
      </c>
      <c r="D27" s="31">
        <f t="shared" si="0"/>
        <v>0.1273148148148148</v>
      </c>
      <c r="E27" s="2"/>
      <c r="F27" s="12"/>
      <c r="G27" s="44"/>
      <c r="H27" s="35"/>
      <c r="I27" s="2"/>
      <c r="J27" s="13"/>
      <c r="K27" s="12"/>
      <c r="L27" s="12"/>
      <c r="M27" s="12"/>
      <c r="N27" s="12"/>
      <c r="O27" s="12"/>
      <c r="P27" s="31"/>
      <c r="Q27" s="37"/>
      <c r="R27" s="37"/>
      <c r="S27" s="31"/>
      <c r="T27" s="6"/>
    </row>
    <row r="28" spans="1:20" ht="12.75">
      <c r="A28" s="34" t="s">
        <v>208</v>
      </c>
      <c r="B28" s="12">
        <v>0.3840277777777778</v>
      </c>
      <c r="C28" s="13">
        <v>2011</v>
      </c>
      <c r="D28" s="31">
        <f t="shared" si="0"/>
        <v>0.12800925925925927</v>
      </c>
      <c r="E28" s="2"/>
      <c r="F28" s="12">
        <v>0.40277777777777773</v>
      </c>
      <c r="G28" s="44">
        <f>+F28-B28</f>
        <v>0.018749999999999933</v>
      </c>
      <c r="H28" s="35"/>
      <c r="I28" s="2"/>
      <c r="J28" s="13"/>
      <c r="K28" s="12">
        <v>0.3840277777777778</v>
      </c>
      <c r="L28" s="12">
        <v>0.4048611111111111</v>
      </c>
      <c r="M28" s="12"/>
      <c r="N28" s="12"/>
      <c r="O28" s="12"/>
      <c r="P28" s="31"/>
      <c r="Q28" s="37"/>
      <c r="R28" s="37"/>
      <c r="S28" s="31"/>
      <c r="T28" s="6"/>
    </row>
    <row r="29" spans="1:20" ht="12.75">
      <c r="A29" s="34" t="s">
        <v>213</v>
      </c>
      <c r="B29" s="12">
        <v>0.38819444444444445</v>
      </c>
      <c r="C29" s="13">
        <v>2011</v>
      </c>
      <c r="D29" s="31">
        <f t="shared" si="0"/>
        <v>0.12939814814814815</v>
      </c>
      <c r="E29" s="2"/>
      <c r="F29" s="12">
        <v>0.3923611111111111</v>
      </c>
      <c r="G29" s="44">
        <f>+F29-B29</f>
        <v>0.004166666666666652</v>
      </c>
      <c r="H29" s="35">
        <v>2010</v>
      </c>
      <c r="I29" s="2"/>
      <c r="J29" s="12">
        <v>0.3923611111111111</v>
      </c>
      <c r="K29" s="12">
        <v>0.38819444444444445</v>
      </c>
      <c r="L29" s="12"/>
      <c r="M29" s="12"/>
      <c r="N29" s="12"/>
      <c r="O29" s="87">
        <v>0.40069444444444446</v>
      </c>
      <c r="P29" s="31">
        <v>0.39445601851851847</v>
      </c>
      <c r="Q29" s="37">
        <v>0.006875</v>
      </c>
      <c r="R29" s="37"/>
      <c r="S29" s="31"/>
      <c r="T29" s="6"/>
    </row>
    <row r="30" spans="1:20" ht="12.75">
      <c r="A30" s="38" t="s">
        <v>225</v>
      </c>
      <c r="B30" s="98">
        <v>0.3909722222222222</v>
      </c>
      <c r="C30" s="39">
        <v>2018</v>
      </c>
      <c r="D30" s="99">
        <f>B30/3</f>
        <v>0.13032407407407406</v>
      </c>
      <c r="F30" s="86">
        <v>0.40347222222222223</v>
      </c>
      <c r="G30" s="44">
        <f>+F30-B30</f>
        <v>0.012500000000000011</v>
      </c>
      <c r="H30" s="15">
        <v>2015</v>
      </c>
      <c r="O30" s="87">
        <v>0.40347222222222223</v>
      </c>
      <c r="P30" s="31">
        <v>0.4083449074074074</v>
      </c>
      <c r="Q30" s="37">
        <v>0.006658564814814815</v>
      </c>
      <c r="R30" s="135">
        <v>0.006516203703703704</v>
      </c>
      <c r="S30" s="31"/>
      <c r="T30" s="6"/>
    </row>
    <row r="31" spans="1:20" ht="12.75">
      <c r="A31" s="2" t="s">
        <v>219</v>
      </c>
      <c r="B31" s="12">
        <v>0.39166666666666666</v>
      </c>
      <c r="C31" s="13">
        <v>2010</v>
      </c>
      <c r="D31" s="31">
        <f t="shared" si="0"/>
        <v>0.13055555555555556</v>
      </c>
      <c r="E31" s="2"/>
      <c r="F31" s="12"/>
      <c r="G31" s="44"/>
      <c r="H31" s="35"/>
      <c r="I31" s="2"/>
      <c r="J31" s="12">
        <v>0.39166666666666666</v>
      </c>
      <c r="K31" s="12">
        <v>0.4083333333333334</v>
      </c>
      <c r="L31" s="12"/>
      <c r="M31" s="12"/>
      <c r="N31" s="12"/>
      <c r="O31" s="12">
        <v>0.44375000000000003</v>
      </c>
      <c r="P31" s="31">
        <v>0.41111111111111115</v>
      </c>
      <c r="Q31" s="37"/>
      <c r="R31" s="37">
        <v>0.00726388888888889</v>
      </c>
      <c r="S31" s="31"/>
      <c r="T31" s="6"/>
    </row>
    <row r="32" spans="1:20" ht="12.75">
      <c r="A32" s="2" t="s">
        <v>222</v>
      </c>
      <c r="B32" s="12">
        <v>0.3923611111111111</v>
      </c>
      <c r="C32" s="13">
        <v>2009</v>
      </c>
      <c r="D32" s="31">
        <f t="shared" si="0"/>
        <v>0.13078703703703703</v>
      </c>
      <c r="E32" s="2"/>
      <c r="F32" s="12"/>
      <c r="G32" s="44"/>
      <c r="H32" s="35"/>
      <c r="I32" s="2"/>
      <c r="J32" s="13"/>
      <c r="K32" s="12"/>
      <c r="L32" s="12"/>
      <c r="M32" s="12"/>
      <c r="N32" s="12"/>
      <c r="O32" s="12"/>
      <c r="P32" s="31">
        <v>0.43263888888888885</v>
      </c>
      <c r="Q32" s="37">
        <v>0.007199074074074074</v>
      </c>
      <c r="R32" s="37"/>
      <c r="S32" s="31"/>
      <c r="T32" s="6"/>
    </row>
    <row r="33" spans="1:20" ht="12.75">
      <c r="A33" s="2" t="s">
        <v>211</v>
      </c>
      <c r="B33" s="12">
        <v>0.3923611111111111</v>
      </c>
      <c r="C33" s="13"/>
      <c r="D33" s="31">
        <f t="shared" si="0"/>
        <v>0.13078703703703703</v>
      </c>
      <c r="E33" s="2"/>
      <c r="F33" s="2"/>
      <c r="G33" s="2"/>
      <c r="H33" s="2"/>
      <c r="I33" s="2"/>
      <c r="J33" s="13"/>
      <c r="K33" s="12"/>
      <c r="L33" s="12"/>
      <c r="M33" s="12"/>
      <c r="N33" s="12"/>
      <c r="O33" s="12"/>
      <c r="P33" s="31"/>
      <c r="Q33" s="37"/>
      <c r="R33" s="37"/>
      <c r="S33" s="31"/>
      <c r="T33" s="6"/>
    </row>
    <row r="34" spans="1:20" ht="12.75">
      <c r="A34" s="2" t="s">
        <v>205</v>
      </c>
      <c r="B34" s="12">
        <v>0.39444444444444443</v>
      </c>
      <c r="C34" s="13">
        <v>2003</v>
      </c>
      <c r="D34" s="31">
        <f t="shared" si="0"/>
        <v>0.13148148148148148</v>
      </c>
      <c r="E34" s="2"/>
      <c r="F34" s="12"/>
      <c r="G34" s="44"/>
      <c r="H34" s="35"/>
      <c r="I34" s="2"/>
      <c r="J34" s="13"/>
      <c r="K34" s="12"/>
      <c r="L34" s="12"/>
      <c r="M34" s="12"/>
      <c r="N34" s="12"/>
      <c r="O34" s="12"/>
      <c r="P34" s="31">
        <v>0.44930555555555557</v>
      </c>
      <c r="Q34" s="37">
        <v>0.007604166666666666</v>
      </c>
      <c r="R34" s="37"/>
      <c r="S34" s="31"/>
      <c r="T34" s="6"/>
    </row>
    <row r="35" spans="1:20" ht="12.75">
      <c r="A35" s="34" t="s">
        <v>212</v>
      </c>
      <c r="B35" s="12">
        <v>0.3951388888888889</v>
      </c>
      <c r="C35" s="13">
        <v>2011</v>
      </c>
      <c r="D35" s="31">
        <f t="shared" si="0"/>
        <v>0.13171296296296295</v>
      </c>
      <c r="E35" s="2"/>
      <c r="F35" s="12"/>
      <c r="G35" s="44"/>
      <c r="H35" s="35"/>
      <c r="I35" s="2"/>
      <c r="J35" s="13"/>
      <c r="K35" s="12">
        <v>0.3951388888888889</v>
      </c>
      <c r="L35" s="12"/>
      <c r="M35" s="12">
        <v>0.4041666666666666</v>
      </c>
      <c r="N35" s="12"/>
      <c r="O35" s="12"/>
      <c r="P35" s="31"/>
      <c r="Q35" s="37"/>
      <c r="R35" s="37"/>
      <c r="S35" s="31"/>
      <c r="T35" s="6"/>
    </row>
    <row r="36" spans="1:20" ht="12.75">
      <c r="A36" s="38" t="s">
        <v>223</v>
      </c>
      <c r="B36" s="98">
        <v>0.3979166666666667</v>
      </c>
      <c r="C36" s="39">
        <v>2018</v>
      </c>
      <c r="D36" s="99">
        <f t="shared" si="0"/>
        <v>0.1326388888888889</v>
      </c>
      <c r="P36" s="31"/>
      <c r="Q36" s="37">
        <v>0.007372685185185186</v>
      </c>
      <c r="R36" s="135">
        <v>0.006631944444444445</v>
      </c>
      <c r="S36" s="31"/>
      <c r="T36" s="6"/>
    </row>
    <row r="37" spans="1:20" ht="12.75">
      <c r="A37" s="2" t="s">
        <v>384</v>
      </c>
      <c r="B37" s="12">
        <v>0.40277777777777773</v>
      </c>
      <c r="C37" s="13"/>
      <c r="D37" s="31">
        <f t="shared" si="0"/>
        <v>0.13425925925925924</v>
      </c>
      <c r="E37" s="2"/>
      <c r="F37" s="12"/>
      <c r="G37" s="44"/>
      <c r="H37" s="35"/>
      <c r="I37" s="2"/>
      <c r="J37" s="13"/>
      <c r="K37" s="12"/>
      <c r="L37" s="12"/>
      <c r="M37" s="12"/>
      <c r="N37" s="12"/>
      <c r="O37" s="12"/>
      <c r="P37" s="31"/>
      <c r="Q37" s="37"/>
      <c r="R37" s="37"/>
      <c r="S37" s="31"/>
      <c r="T37" s="6"/>
    </row>
    <row r="38" spans="1:20" ht="12.75">
      <c r="A38" s="34" t="s">
        <v>218</v>
      </c>
      <c r="B38" s="12">
        <v>0.40347222222222223</v>
      </c>
      <c r="C38" s="13">
        <v>2012</v>
      </c>
      <c r="D38" s="31">
        <f>B38/3</f>
        <v>0.13449074074074074</v>
      </c>
      <c r="E38" s="2"/>
      <c r="F38" s="12">
        <v>0.41041666666666665</v>
      </c>
      <c r="G38" s="44">
        <f>+F38-B38</f>
        <v>0.00694444444444442</v>
      </c>
      <c r="H38" s="13">
        <v>2009</v>
      </c>
      <c r="I38" s="2"/>
      <c r="J38" s="13"/>
      <c r="K38" s="12">
        <v>0.41944444444444445</v>
      </c>
      <c r="L38" s="12">
        <v>0.40347222222222223</v>
      </c>
      <c r="M38" s="12">
        <v>0.4215277777777778</v>
      </c>
      <c r="N38" s="12"/>
      <c r="O38" s="12">
        <v>0.40972222222222227</v>
      </c>
      <c r="P38" s="31"/>
      <c r="Q38" s="37"/>
      <c r="R38" s="37"/>
      <c r="S38" s="31"/>
      <c r="T38" s="6"/>
    </row>
    <row r="39" spans="1:20" ht="12.75">
      <c r="A39" s="38" t="s">
        <v>214</v>
      </c>
      <c r="B39" s="98">
        <v>0.4041666666666666</v>
      </c>
      <c r="C39" s="39">
        <v>2018</v>
      </c>
      <c r="D39" s="99">
        <f>B39/3</f>
        <v>0.13472222222222222</v>
      </c>
      <c r="P39" s="31"/>
      <c r="Q39" s="37">
        <v>0.006910879629629629</v>
      </c>
      <c r="R39" s="135">
        <v>0.00673611111111111</v>
      </c>
      <c r="S39" s="31"/>
      <c r="T39" s="6"/>
    </row>
    <row r="40" spans="1:22" ht="12.75">
      <c r="A40" s="34" t="s">
        <v>221</v>
      </c>
      <c r="B40" s="12">
        <v>0.4041666666666666</v>
      </c>
      <c r="C40" s="13">
        <v>2010</v>
      </c>
      <c r="D40" s="31">
        <f t="shared" si="0"/>
        <v>0.13472222222222222</v>
      </c>
      <c r="E40" s="2"/>
      <c r="F40" s="12">
        <v>0.40902777777777777</v>
      </c>
      <c r="G40" s="44">
        <f>+F40-B40</f>
        <v>0.004861111111111149</v>
      </c>
      <c r="H40" s="35">
        <v>2009</v>
      </c>
      <c r="I40" s="2"/>
      <c r="J40" s="12">
        <v>0.4041666666666666</v>
      </c>
      <c r="K40" s="12"/>
      <c r="L40" s="12"/>
      <c r="M40" s="12"/>
      <c r="N40" s="12"/>
      <c r="O40" s="12"/>
      <c r="P40" s="31"/>
      <c r="Q40" s="37"/>
      <c r="R40" s="37"/>
      <c r="S40" s="31"/>
      <c r="T40" s="6"/>
      <c r="V40" s="31"/>
    </row>
    <row r="41" spans="1:22" ht="12.75">
      <c r="A41" s="2" t="s">
        <v>301</v>
      </c>
      <c r="B41" s="12">
        <v>0.4048611111111111</v>
      </c>
      <c r="C41" s="13"/>
      <c r="D41" s="31">
        <f t="shared" si="0"/>
        <v>0.13495370370370371</v>
      </c>
      <c r="E41" s="2"/>
      <c r="F41" s="12"/>
      <c r="G41" s="44"/>
      <c r="H41" s="35"/>
      <c r="I41" s="2"/>
      <c r="J41" s="13"/>
      <c r="K41" s="12"/>
      <c r="L41" s="12"/>
      <c r="M41" s="12"/>
      <c r="N41" s="12"/>
      <c r="O41" s="12"/>
      <c r="P41" s="31">
        <v>0.4451388888888889</v>
      </c>
      <c r="Q41" s="37"/>
      <c r="R41" s="37">
        <v>0.007664351851851852</v>
      </c>
      <c r="S41" s="31"/>
      <c r="T41" s="6"/>
      <c r="V41" s="31"/>
    </row>
    <row r="42" spans="1:22" ht="12.75">
      <c r="A42" s="49" t="s">
        <v>532</v>
      </c>
      <c r="B42" s="12">
        <v>0.4069444444444445</v>
      </c>
      <c r="C42" s="13">
        <v>2016</v>
      </c>
      <c r="D42" s="31">
        <f t="shared" si="0"/>
        <v>0.13564814814814816</v>
      </c>
      <c r="E42" s="2"/>
      <c r="F42" s="12"/>
      <c r="G42" s="44"/>
      <c r="H42" s="35"/>
      <c r="I42" s="2"/>
      <c r="J42" s="13"/>
      <c r="K42" s="12"/>
      <c r="L42" s="12"/>
      <c r="M42" s="12"/>
      <c r="N42" s="12"/>
      <c r="O42" s="12"/>
      <c r="P42" s="12">
        <v>0.4069444444444445</v>
      </c>
      <c r="Q42" s="37"/>
      <c r="R42" s="37"/>
      <c r="S42" s="31"/>
      <c r="T42" s="6"/>
      <c r="V42" s="31"/>
    </row>
    <row r="43" spans="1:22" ht="12.75">
      <c r="A43" s="34" t="s">
        <v>226</v>
      </c>
      <c r="B43" s="12">
        <v>0.41250000000000003</v>
      </c>
      <c r="C43" s="13">
        <v>2007</v>
      </c>
      <c r="D43" s="31">
        <f t="shared" si="0"/>
        <v>0.1375</v>
      </c>
      <c r="E43" s="2"/>
      <c r="F43" s="12"/>
      <c r="G43" s="44"/>
      <c r="H43" s="35"/>
      <c r="I43" s="2"/>
      <c r="J43" s="13"/>
      <c r="K43" s="12"/>
      <c r="L43" s="12"/>
      <c r="M43" s="12"/>
      <c r="N43" s="12"/>
      <c r="O43" s="12"/>
      <c r="Q43" s="37"/>
      <c r="R43" s="37"/>
      <c r="S43" s="31"/>
      <c r="T43" s="6"/>
      <c r="V43" s="27"/>
    </row>
    <row r="44" spans="1:22" ht="12.75">
      <c r="A44" s="34" t="s">
        <v>278</v>
      </c>
      <c r="B44" s="12">
        <v>0.4138888888888889</v>
      </c>
      <c r="C44" s="13">
        <v>2014</v>
      </c>
      <c r="D44" s="31">
        <f>B44/3</f>
        <v>0.13796296296296298</v>
      </c>
      <c r="E44" s="2"/>
      <c r="F44" s="12"/>
      <c r="G44" s="44"/>
      <c r="H44" s="35"/>
      <c r="I44" s="2"/>
      <c r="J44" s="13"/>
      <c r="K44" s="12"/>
      <c r="L44" s="12"/>
      <c r="M44" s="2"/>
      <c r="N44" s="12">
        <v>0.4138888888888889</v>
      </c>
      <c r="O44" s="12"/>
      <c r="Q44" s="37">
        <v>0.007118055555555555</v>
      </c>
      <c r="R44" s="37"/>
      <c r="S44" s="31"/>
      <c r="T44" s="6"/>
      <c r="V44" s="27"/>
    </row>
    <row r="45" spans="1:22" ht="12.75">
      <c r="A45" s="49" t="s">
        <v>232</v>
      </c>
      <c r="B45" s="12">
        <v>0.4152777777777778</v>
      </c>
      <c r="C45" s="13">
        <v>2010</v>
      </c>
      <c r="D45" s="31">
        <f t="shared" si="0"/>
        <v>0.13842592592592592</v>
      </c>
      <c r="E45" s="2"/>
      <c r="F45" s="12">
        <v>0.4361111111111111</v>
      </c>
      <c r="G45" s="44">
        <f>+F45-B45</f>
        <v>0.020833333333333315</v>
      </c>
      <c r="H45" s="35">
        <v>2009</v>
      </c>
      <c r="I45" s="2"/>
      <c r="J45" s="12">
        <v>0.4152777777777778</v>
      </c>
      <c r="K45" s="12"/>
      <c r="L45" s="12"/>
      <c r="M45" s="12"/>
      <c r="N45" s="12"/>
      <c r="O45" s="12"/>
      <c r="Q45" s="37"/>
      <c r="R45" s="37"/>
      <c r="S45" s="31"/>
      <c r="T45" s="6"/>
      <c r="V45" s="27"/>
    </row>
    <row r="46" spans="1:20" ht="12.75">
      <c r="A46" t="s">
        <v>234</v>
      </c>
      <c r="B46" s="12">
        <v>0.41875</v>
      </c>
      <c r="C46" s="13">
        <v>2017</v>
      </c>
      <c r="D46" s="31">
        <f t="shared" si="0"/>
        <v>0.13958333333333334</v>
      </c>
      <c r="P46" s="31"/>
      <c r="Q46" s="37">
        <v>0.006979166666666667</v>
      </c>
      <c r="R46" s="37">
        <v>0.00717013888888889</v>
      </c>
      <c r="S46" s="31"/>
      <c r="T46" s="6"/>
    </row>
    <row r="47" spans="1:20" ht="12.75">
      <c r="A47" s="38" t="s">
        <v>244</v>
      </c>
      <c r="B47" s="98">
        <v>0.4222222222222222</v>
      </c>
      <c r="C47" s="39">
        <v>2018</v>
      </c>
      <c r="D47" s="99">
        <f t="shared" si="0"/>
        <v>0.14074074074074075</v>
      </c>
      <c r="P47" s="31"/>
      <c r="Q47" s="37">
        <v>0.007789351851851852</v>
      </c>
      <c r="R47" s="135">
        <v>0.007037037037037037</v>
      </c>
      <c r="S47" s="31"/>
      <c r="T47" s="6"/>
    </row>
    <row r="48" spans="1:22" ht="12.75">
      <c r="A48" s="2" t="s">
        <v>235</v>
      </c>
      <c r="B48" s="12">
        <v>0.42291666666666666</v>
      </c>
      <c r="C48" s="13">
        <v>2016</v>
      </c>
      <c r="D48" s="31">
        <f>B48/3</f>
        <v>0.14097222222222222</v>
      </c>
      <c r="E48" s="2"/>
      <c r="F48" s="12">
        <v>0.43263888888888885</v>
      </c>
      <c r="G48" s="44">
        <f>+F48-B48</f>
        <v>0.009722222222222188</v>
      </c>
      <c r="H48" s="13">
        <v>2015</v>
      </c>
      <c r="I48" s="2"/>
      <c r="J48" s="13"/>
      <c r="K48" s="12"/>
      <c r="L48" s="12">
        <v>0.4513888888888889</v>
      </c>
      <c r="M48" s="12"/>
      <c r="N48" s="12"/>
      <c r="O48" s="12">
        <v>0.43263888888888885</v>
      </c>
      <c r="P48" s="12">
        <v>0.42291666666666666</v>
      </c>
      <c r="Q48" s="37"/>
      <c r="R48" s="37">
        <v>0.007784722222222222</v>
      </c>
      <c r="S48" s="31"/>
      <c r="T48" s="6"/>
      <c r="V48" s="27"/>
    </row>
    <row r="49" spans="1:22" ht="12.75">
      <c r="A49" s="34" t="s">
        <v>241</v>
      </c>
      <c r="B49" s="12">
        <v>0.42569444444444443</v>
      </c>
      <c r="C49" s="13">
        <v>2011</v>
      </c>
      <c r="D49" s="31">
        <f t="shared" si="0"/>
        <v>0.14189814814814813</v>
      </c>
      <c r="E49" s="2"/>
      <c r="F49" s="12"/>
      <c r="G49" s="44"/>
      <c r="H49" s="35"/>
      <c r="I49" s="2"/>
      <c r="J49" s="13"/>
      <c r="K49" s="12">
        <v>0.42569444444444443</v>
      </c>
      <c r="L49" s="12">
        <v>0.4284722222222222</v>
      </c>
      <c r="M49" s="12">
        <v>0.43194444444444446</v>
      </c>
      <c r="N49" s="12"/>
      <c r="O49" s="12"/>
      <c r="Q49" s="37"/>
      <c r="R49" s="37"/>
      <c r="S49" s="31"/>
      <c r="T49" s="6"/>
      <c r="V49" s="27"/>
    </row>
    <row r="50" spans="1:22" ht="12.75">
      <c r="A50" s="2" t="s">
        <v>271</v>
      </c>
      <c r="B50" s="12">
        <v>0.4298611111111111</v>
      </c>
      <c r="C50" s="13">
        <v>2006</v>
      </c>
      <c r="D50" s="31">
        <f t="shared" si="0"/>
        <v>0.14328703703703702</v>
      </c>
      <c r="E50" s="2"/>
      <c r="F50" s="12"/>
      <c r="G50" s="44"/>
      <c r="H50" s="35"/>
      <c r="I50" s="2"/>
      <c r="J50" s="13"/>
      <c r="K50" s="12"/>
      <c r="L50" s="12"/>
      <c r="M50" s="12"/>
      <c r="N50" s="12"/>
      <c r="O50" s="12"/>
      <c r="Q50" s="37"/>
      <c r="R50" s="37"/>
      <c r="S50" s="31"/>
      <c r="T50" s="6"/>
      <c r="V50" s="27"/>
    </row>
    <row r="51" spans="1:20" ht="12.75">
      <c r="A51" s="38" t="s">
        <v>242</v>
      </c>
      <c r="B51" s="98">
        <v>0.43194444444444446</v>
      </c>
      <c r="C51" s="39">
        <v>2018</v>
      </c>
      <c r="D51" s="99">
        <f t="shared" si="0"/>
        <v>0.1439814814814815</v>
      </c>
      <c r="F51" s="12">
        <v>0.4583333333333333</v>
      </c>
      <c r="G51" s="44">
        <f>+F51-B51</f>
        <v>0.02638888888888885</v>
      </c>
      <c r="H51">
        <v>2017</v>
      </c>
      <c r="P51" s="31"/>
      <c r="Q51" s="37">
        <v>0.007638888888888889</v>
      </c>
      <c r="R51" s="37">
        <v>0.007200231481481481</v>
      </c>
      <c r="S51" s="31"/>
      <c r="T51" s="6"/>
    </row>
    <row r="52" spans="1:22" ht="12.75">
      <c r="A52" s="34" t="s">
        <v>236</v>
      </c>
      <c r="B52" s="12">
        <v>0.43333333333333335</v>
      </c>
      <c r="C52" s="13">
        <v>2011</v>
      </c>
      <c r="D52" s="31">
        <f t="shared" si="0"/>
        <v>0.14444444444444446</v>
      </c>
      <c r="E52" s="2"/>
      <c r="F52" s="12"/>
      <c r="G52" s="44"/>
      <c r="H52" s="35"/>
      <c r="I52" s="2"/>
      <c r="J52" s="13"/>
      <c r="K52" s="12">
        <v>0.43333333333333335</v>
      </c>
      <c r="L52" s="12"/>
      <c r="M52" s="12"/>
      <c r="N52" s="12"/>
      <c r="O52" s="12"/>
      <c r="Q52" s="37"/>
      <c r="R52" s="37"/>
      <c r="S52" s="31"/>
      <c r="T52" s="6"/>
      <c r="V52" s="27"/>
    </row>
    <row r="53" spans="1:22" ht="12.75">
      <c r="A53" s="34" t="s">
        <v>238</v>
      </c>
      <c r="B53" s="12">
        <v>0.4368055555555555</v>
      </c>
      <c r="C53" s="13">
        <v>2011</v>
      </c>
      <c r="D53" s="31">
        <f t="shared" si="0"/>
        <v>0.14560185185185184</v>
      </c>
      <c r="E53" s="2"/>
      <c r="F53" s="12"/>
      <c r="G53" s="44"/>
      <c r="H53" s="35"/>
      <c r="I53" s="2"/>
      <c r="J53" s="13"/>
      <c r="K53" s="12">
        <v>0.4368055555555555</v>
      </c>
      <c r="L53" s="12"/>
      <c r="M53" s="12"/>
      <c r="N53" s="12"/>
      <c r="O53" s="12"/>
      <c r="Q53" s="37"/>
      <c r="R53" s="37"/>
      <c r="S53" s="31"/>
      <c r="T53" s="6"/>
      <c r="V53" s="27"/>
    </row>
    <row r="54" spans="1:20" ht="12.75">
      <c r="A54" s="34" t="s">
        <v>233</v>
      </c>
      <c r="B54" s="12">
        <v>0.4381944444444445</v>
      </c>
      <c r="C54" s="13">
        <v>2012</v>
      </c>
      <c r="D54" s="31">
        <f>B54/3</f>
        <v>0.14606481481481484</v>
      </c>
      <c r="E54" s="2"/>
      <c r="F54" s="12"/>
      <c r="G54" s="44"/>
      <c r="H54" s="35"/>
      <c r="I54" s="2"/>
      <c r="J54" s="13"/>
      <c r="K54" s="12"/>
      <c r="L54" s="12">
        <v>0.4381944444444445</v>
      </c>
      <c r="M54" s="12"/>
      <c r="N54" s="12"/>
      <c r="O54" s="12"/>
      <c r="P54" s="31">
        <v>0.49028935185185185</v>
      </c>
      <c r="Q54" s="37">
        <v>0.007534722222222221</v>
      </c>
      <c r="R54" s="37">
        <v>0.00835648148148148</v>
      </c>
      <c r="S54" s="31"/>
      <c r="T54" s="6"/>
    </row>
    <row r="55" spans="1:20" ht="12.75">
      <c r="A55" s="2" t="s">
        <v>256</v>
      </c>
      <c r="B55" s="12">
        <v>0.4388888888888889</v>
      </c>
      <c r="C55" s="13">
        <v>2006</v>
      </c>
      <c r="D55" s="31">
        <f t="shared" si="0"/>
        <v>0.14629629629629629</v>
      </c>
      <c r="E55" s="2"/>
      <c r="F55" s="2"/>
      <c r="G55" s="2"/>
      <c r="H55" s="2"/>
      <c r="I55" s="2"/>
      <c r="J55" s="12">
        <v>0.4680555555555555</v>
      </c>
      <c r="K55" s="12">
        <v>0.48680555555555555</v>
      </c>
      <c r="L55" s="12"/>
      <c r="M55" s="12"/>
      <c r="N55" s="12"/>
      <c r="O55" s="12"/>
      <c r="P55" s="31">
        <v>0.500011574074074</v>
      </c>
      <c r="Q55" s="37"/>
      <c r="R55" s="37"/>
      <c r="S55" s="31"/>
      <c r="T55" s="6"/>
    </row>
    <row r="56" spans="1:20" ht="12.75">
      <c r="A56" s="2" t="s">
        <v>389</v>
      </c>
      <c r="B56" s="12">
        <v>0.4388888888888889</v>
      </c>
      <c r="C56" s="13">
        <v>2005</v>
      </c>
      <c r="D56" s="31">
        <f t="shared" si="0"/>
        <v>0.14629629629629629</v>
      </c>
      <c r="E56" s="2"/>
      <c r="F56" s="2"/>
      <c r="G56" s="2"/>
      <c r="H56" s="2"/>
      <c r="I56" s="2"/>
      <c r="J56" s="13"/>
      <c r="K56" s="12"/>
      <c r="L56" s="12"/>
      <c r="M56" s="12"/>
      <c r="N56" s="12"/>
      <c r="O56" s="12"/>
      <c r="P56" s="31"/>
      <c r="Q56" s="37"/>
      <c r="R56" s="37"/>
      <c r="S56" s="31"/>
      <c r="T56" s="6"/>
    </row>
    <row r="57" spans="1:20" ht="12.75">
      <c r="A57" s="38" t="s">
        <v>499</v>
      </c>
      <c r="B57" s="98">
        <v>0.4395833333333334</v>
      </c>
      <c r="C57" s="39">
        <v>2018</v>
      </c>
      <c r="D57" s="99">
        <f t="shared" si="0"/>
        <v>0.14652777777777778</v>
      </c>
      <c r="P57" s="31"/>
      <c r="Q57" s="37">
        <v>0.007476851851851853</v>
      </c>
      <c r="R57" s="135">
        <v>0.007326388888888889</v>
      </c>
      <c r="S57" s="31"/>
      <c r="T57" s="6"/>
    </row>
    <row r="58" spans="1:20" ht="12.75">
      <c r="A58" s="38" t="s">
        <v>254</v>
      </c>
      <c r="B58" s="98">
        <v>0.44375000000000003</v>
      </c>
      <c r="C58" s="39">
        <v>2018</v>
      </c>
      <c r="D58" s="99">
        <f t="shared" si="0"/>
        <v>0.14791666666666667</v>
      </c>
      <c r="P58" s="31"/>
      <c r="Q58" s="37">
        <v>0.007928240740740741</v>
      </c>
      <c r="R58" s="98">
        <v>0.44375000000000003</v>
      </c>
      <c r="S58" s="31"/>
      <c r="T58" s="6"/>
    </row>
    <row r="59" spans="1:20" ht="12.75">
      <c r="A59" s="42" t="s">
        <v>464</v>
      </c>
      <c r="B59" s="98">
        <v>0.45</v>
      </c>
      <c r="C59" s="39">
        <v>2018</v>
      </c>
      <c r="D59" s="99">
        <f t="shared" si="0"/>
        <v>0.15</v>
      </c>
      <c r="P59" s="31"/>
      <c r="Q59" s="37"/>
      <c r="R59" s="98">
        <v>0.007500000000000001</v>
      </c>
      <c r="S59" s="31"/>
      <c r="T59" s="6"/>
    </row>
    <row r="60" spans="1:20" ht="12.75">
      <c r="A60" t="s">
        <v>255</v>
      </c>
      <c r="B60" s="58">
        <v>0.4513888888888889</v>
      </c>
      <c r="C60" s="13">
        <v>2016</v>
      </c>
      <c r="D60" s="31">
        <f t="shared" si="0"/>
        <v>0.15046296296296297</v>
      </c>
      <c r="P60" s="31">
        <v>0.4513888888888889</v>
      </c>
      <c r="Q60" s="12"/>
      <c r="R60" s="135">
        <v>0.007534722222222221</v>
      </c>
      <c r="S60" s="31"/>
      <c r="T60" s="6"/>
    </row>
    <row r="61" spans="1:20" ht="12.75">
      <c r="A61" s="49" t="s">
        <v>266</v>
      </c>
      <c r="B61" s="12">
        <v>0.47152777777777777</v>
      </c>
      <c r="C61" s="13">
        <v>2011</v>
      </c>
      <c r="D61" s="31">
        <f t="shared" si="0"/>
        <v>0.1571759259259259</v>
      </c>
      <c r="E61" s="2"/>
      <c r="F61" s="2"/>
      <c r="G61" s="2"/>
      <c r="H61" s="2"/>
      <c r="I61" s="2"/>
      <c r="J61" s="13"/>
      <c r="K61" s="12">
        <v>0.47152777777777777</v>
      </c>
      <c r="L61" s="12"/>
      <c r="M61" s="12"/>
      <c r="N61" s="12"/>
      <c r="O61" s="12"/>
      <c r="P61" s="31"/>
      <c r="Q61" s="37"/>
      <c r="R61" s="37">
        <v>0.008516203703703705</v>
      </c>
      <c r="S61" s="31"/>
      <c r="T61" s="6"/>
    </row>
    <row r="62" spans="1:20" ht="12.75">
      <c r="A62" s="49" t="s">
        <v>273</v>
      </c>
      <c r="B62" s="12">
        <v>0.49722222222222223</v>
      </c>
      <c r="C62" s="13">
        <v>2013</v>
      </c>
      <c r="D62" s="31">
        <f>B62/3</f>
        <v>0.16574074074074074</v>
      </c>
      <c r="E62" s="2"/>
      <c r="F62" s="2"/>
      <c r="G62" s="2"/>
      <c r="H62" s="2"/>
      <c r="I62" s="2"/>
      <c r="J62" s="13"/>
      <c r="K62" s="12"/>
      <c r="L62" s="12"/>
      <c r="M62" s="12">
        <v>0.49722222222222223</v>
      </c>
      <c r="N62" s="12"/>
      <c r="O62" s="12"/>
      <c r="P62" s="31"/>
      <c r="Q62" s="37"/>
      <c r="R62" s="37"/>
      <c r="S62" s="31"/>
      <c r="T62" s="6"/>
    </row>
    <row r="63" spans="1:20" ht="12.75">
      <c r="A63" s="2" t="s">
        <v>508</v>
      </c>
      <c r="B63" s="2"/>
      <c r="C63" s="34"/>
      <c r="D63" s="2"/>
      <c r="E63" s="2"/>
      <c r="F63" s="2"/>
      <c r="G63" s="2"/>
      <c r="H63" s="2"/>
      <c r="I63" s="2"/>
      <c r="J63" s="2"/>
      <c r="K63" s="2"/>
      <c r="L63" s="12"/>
      <c r="M63" s="12"/>
      <c r="N63" s="12"/>
      <c r="O63" s="12"/>
      <c r="P63" s="31"/>
      <c r="Q63" s="37"/>
      <c r="R63" s="37"/>
      <c r="S63" s="31"/>
      <c r="T63" s="6"/>
    </row>
    <row r="64" spans="1:20" ht="12.75">
      <c r="A64" t="s">
        <v>277</v>
      </c>
      <c r="P64" s="31">
        <v>0.44027777777777777</v>
      </c>
      <c r="Q64" s="12"/>
      <c r="R64" s="37">
        <v>0.008126157407407408</v>
      </c>
      <c r="S64" s="31"/>
      <c r="T64" s="6"/>
    </row>
    <row r="65" spans="1:20" ht="12.75">
      <c r="A65" t="s">
        <v>217</v>
      </c>
      <c r="O65" s="87">
        <v>0.4215277777777778</v>
      </c>
      <c r="P65" s="31">
        <v>0.4145833333333333</v>
      </c>
      <c r="Q65" s="37"/>
      <c r="R65" s="37">
        <v>0.007005787037037038</v>
      </c>
      <c r="S65" s="31"/>
      <c r="T65" s="6"/>
    </row>
    <row r="66" spans="1:20" ht="12.75">
      <c r="A66" t="s">
        <v>250</v>
      </c>
      <c r="P66" s="31">
        <v>0.4576388888888889</v>
      </c>
      <c r="Q66" s="37">
        <v>0.00738425925925926</v>
      </c>
      <c r="R66" s="37">
        <v>0.007606481481481481</v>
      </c>
      <c r="S66" s="31"/>
      <c r="T66" s="6"/>
    </row>
    <row r="67" spans="1:20" ht="12.75">
      <c r="A67" t="s">
        <v>229</v>
      </c>
      <c r="B67" s="59"/>
      <c r="O67" s="87">
        <v>0.49583333333333335</v>
      </c>
      <c r="P67" s="31"/>
      <c r="Q67" s="37"/>
      <c r="R67" s="37">
        <v>0.008376157407407409</v>
      </c>
      <c r="S67" s="31"/>
      <c r="T67" s="6"/>
    </row>
    <row r="68" spans="1:20" ht="12.75">
      <c r="A68" t="s">
        <v>281</v>
      </c>
      <c r="O68" s="87">
        <v>0.47361111111111115</v>
      </c>
      <c r="P68" s="31">
        <v>0.4611111111111111</v>
      </c>
      <c r="Q68" s="37"/>
      <c r="R68" s="37">
        <v>0.007862268518518518</v>
      </c>
      <c r="S68" s="31"/>
      <c r="T68" s="6"/>
    </row>
    <row r="69" spans="1:20" ht="12.75">
      <c r="A69" s="6" t="s">
        <v>282</v>
      </c>
      <c r="O69" s="87"/>
      <c r="P69" s="31"/>
      <c r="Q69" s="37"/>
      <c r="R69" s="37">
        <v>0.007368055555555556</v>
      </c>
      <c r="S69" s="31"/>
      <c r="T69" s="6"/>
    </row>
    <row r="70" spans="1:20" ht="12.75">
      <c r="A70" t="s">
        <v>246</v>
      </c>
      <c r="O70" s="87">
        <v>0.43333333333333335</v>
      </c>
      <c r="P70" s="31"/>
      <c r="Q70" s="37"/>
      <c r="R70" s="37"/>
      <c r="S70" s="31"/>
      <c r="T70" s="6"/>
    </row>
    <row r="71" spans="1:20" ht="12.75">
      <c r="A71" s="2" t="s">
        <v>372</v>
      </c>
      <c r="B71" s="2"/>
      <c r="C71" s="34"/>
      <c r="D71" s="2"/>
      <c r="E71" s="2"/>
      <c r="F71" s="2"/>
      <c r="G71" s="2"/>
      <c r="H71" s="2"/>
      <c r="I71" s="2"/>
      <c r="J71" s="2"/>
      <c r="K71" s="2"/>
      <c r="L71" s="12"/>
      <c r="M71" s="12">
        <v>0.3680555555555556</v>
      </c>
      <c r="N71" s="12"/>
      <c r="O71" s="12"/>
      <c r="P71" s="31"/>
      <c r="Q71" s="37"/>
      <c r="R71" s="37"/>
      <c r="S71" s="31"/>
      <c r="T71" s="6"/>
    </row>
    <row r="72" spans="1:20" ht="12.75">
      <c r="A72" t="s">
        <v>269</v>
      </c>
      <c r="O72" s="87">
        <v>0.49583333333333335</v>
      </c>
      <c r="P72" s="31"/>
      <c r="Q72" s="37"/>
      <c r="R72" s="37"/>
      <c r="S72" s="31"/>
      <c r="T72" s="6"/>
    </row>
    <row r="73" spans="1:20" ht="12.75">
      <c r="A73" t="s">
        <v>237</v>
      </c>
      <c r="O73" s="87">
        <v>0.4305555555555556</v>
      </c>
      <c r="P73" s="31">
        <v>0.4291666666666667</v>
      </c>
      <c r="Q73" s="37"/>
      <c r="R73" s="37"/>
      <c r="S73" s="31"/>
      <c r="T73" s="6"/>
    </row>
    <row r="74" spans="1:20" ht="12.75">
      <c r="A74" s="34" t="s">
        <v>373</v>
      </c>
      <c r="B74" s="66"/>
      <c r="C74" s="2"/>
      <c r="D74" s="2"/>
      <c r="E74" s="2"/>
      <c r="F74" s="2"/>
      <c r="G74" s="2"/>
      <c r="H74" s="2"/>
      <c r="I74" s="2"/>
      <c r="J74" s="2"/>
      <c r="K74" s="12">
        <v>0.4673611111111111</v>
      </c>
      <c r="L74" s="12"/>
      <c r="M74" s="12"/>
      <c r="N74" s="12"/>
      <c r="O74" s="12"/>
      <c r="P74" s="31"/>
      <c r="Q74" s="37"/>
      <c r="R74" s="37"/>
      <c r="S74" s="31"/>
      <c r="T74" s="6"/>
    </row>
    <row r="75" spans="1:20" ht="12.75">
      <c r="A75" s="34" t="s">
        <v>247</v>
      </c>
      <c r="B75" s="66"/>
      <c r="C75" s="2"/>
      <c r="D75" s="2"/>
      <c r="E75" s="2"/>
      <c r="F75" s="2"/>
      <c r="G75" s="2"/>
      <c r="H75" s="2"/>
      <c r="I75" s="2"/>
      <c r="J75" s="2"/>
      <c r="K75" s="12"/>
      <c r="L75" s="12"/>
      <c r="M75" s="12"/>
      <c r="N75" s="12"/>
      <c r="O75" s="12"/>
      <c r="P75" s="31"/>
      <c r="Q75" s="37"/>
      <c r="R75" s="37">
        <v>0.007894675925925927</v>
      </c>
      <c r="S75" s="31"/>
      <c r="T75" s="6"/>
    </row>
    <row r="76" spans="1:20" ht="12.75">
      <c r="A76" t="s">
        <v>498</v>
      </c>
      <c r="P76" s="31">
        <v>0.48333333333333334</v>
      </c>
      <c r="Q76" s="37">
        <v>0.008333333333333333</v>
      </c>
      <c r="R76" s="37">
        <v>0.009038194444444444</v>
      </c>
      <c r="S76" s="31"/>
      <c r="T76" s="6"/>
    </row>
    <row r="77" spans="1:20" ht="12.75">
      <c r="A77" t="s">
        <v>260</v>
      </c>
      <c r="Q77" s="12"/>
      <c r="R77" s="37">
        <v>0.0077141203703703694</v>
      </c>
      <c r="S77" s="31"/>
      <c r="T77" s="6"/>
    </row>
    <row r="78" spans="1:20" ht="12.75">
      <c r="A78" t="s">
        <v>284</v>
      </c>
      <c r="P78" s="31"/>
      <c r="Q78" s="37">
        <v>0.008692129629629631</v>
      </c>
      <c r="R78" s="37"/>
      <c r="S78" s="31"/>
      <c r="T78" s="6"/>
    </row>
    <row r="79" spans="1:20" ht="12.75">
      <c r="A79" t="s">
        <v>285</v>
      </c>
      <c r="P79" s="31"/>
      <c r="Q79" s="37">
        <v>0.0063819444444444436</v>
      </c>
      <c r="R79" s="37"/>
      <c r="S79" s="31"/>
      <c r="T79" s="6"/>
    </row>
    <row r="80" spans="1:20" ht="12.75">
      <c r="A80" s="6" t="s">
        <v>367</v>
      </c>
      <c r="P80" s="31"/>
      <c r="Q80" s="37"/>
      <c r="R80" s="37">
        <v>0.008265046296296296</v>
      </c>
      <c r="S80" s="31"/>
      <c r="T80" s="6"/>
    </row>
    <row r="81" spans="1:19" ht="12.75">
      <c r="A81" t="s">
        <v>287</v>
      </c>
      <c r="O81" s="87">
        <v>0.41805555555555557</v>
      </c>
      <c r="P81" s="31">
        <v>0.4097337962962963</v>
      </c>
      <c r="Q81" s="37">
        <v>0.007152777777777779</v>
      </c>
      <c r="R81" s="37"/>
      <c r="S81" s="31"/>
    </row>
    <row r="82" spans="1:19" ht="12.75">
      <c r="A82" s="6" t="s">
        <v>261</v>
      </c>
      <c r="P82" s="31"/>
      <c r="Q82" s="37">
        <v>0.007581018518518518</v>
      </c>
      <c r="R82" s="37">
        <v>0.008973379629629631</v>
      </c>
      <c r="S82" s="31"/>
    </row>
    <row r="83" spans="1:19" ht="12.75">
      <c r="A83" t="s">
        <v>396</v>
      </c>
      <c r="P83" s="31"/>
      <c r="Q83" s="37">
        <v>0.008127314814814815</v>
      </c>
      <c r="R83" s="37"/>
      <c r="S83" s="31"/>
    </row>
    <row r="84" spans="1:19" ht="12.75">
      <c r="A84" s="6" t="s">
        <v>509</v>
      </c>
      <c r="P84" s="31"/>
      <c r="Q84" s="37"/>
      <c r="R84" s="135">
        <v>0.0059722222222222225</v>
      </c>
      <c r="S84" s="31"/>
    </row>
    <row r="85" spans="1:20" ht="12.75">
      <c r="A85" s="6" t="s">
        <v>290</v>
      </c>
      <c r="P85" s="31"/>
      <c r="Q85" s="37"/>
      <c r="R85" s="37">
        <v>0.007273148148148148</v>
      </c>
      <c r="S85" s="31"/>
      <c r="T85" s="6"/>
    </row>
    <row r="86" spans="1:20" ht="12.75">
      <c r="A86" t="s">
        <v>251</v>
      </c>
      <c r="O86" s="87">
        <v>0.45</v>
      </c>
      <c r="P86" s="31"/>
      <c r="Q86" s="37"/>
      <c r="R86" s="37"/>
      <c r="S86" s="31"/>
      <c r="T86" s="6"/>
    </row>
    <row r="87" spans="1:20" ht="12.75">
      <c r="A87" t="s">
        <v>267</v>
      </c>
      <c r="P87" s="31"/>
      <c r="Q87" s="37">
        <v>0.008194444444444445</v>
      </c>
      <c r="R87" s="37"/>
      <c r="S87" s="31"/>
      <c r="T87" s="6"/>
    </row>
    <row r="88" spans="1:20" ht="12.75">
      <c r="A88" t="s">
        <v>293</v>
      </c>
      <c r="P88" s="31"/>
      <c r="Q88" s="37">
        <v>0.007650462962962963</v>
      </c>
      <c r="R88" s="37"/>
      <c r="S88" s="31"/>
      <c r="T88" s="6"/>
    </row>
    <row r="89" spans="1:20" ht="12.75">
      <c r="A89" t="s">
        <v>295</v>
      </c>
      <c r="P89" s="31">
        <v>0.47292824074074075</v>
      </c>
      <c r="Q89" s="12"/>
      <c r="R89" s="37"/>
      <c r="S89" s="31"/>
      <c r="T89" s="6"/>
    </row>
    <row r="90" spans="1:20" ht="12.75">
      <c r="A90" s="6" t="s">
        <v>298</v>
      </c>
      <c r="P90" s="31"/>
      <c r="Q90" s="12"/>
      <c r="R90" s="37">
        <v>0.00815625</v>
      </c>
      <c r="S90" s="31"/>
      <c r="T90" s="6"/>
    </row>
    <row r="91" spans="1:20" ht="12.75">
      <c r="A91" s="6" t="s">
        <v>364</v>
      </c>
      <c r="P91" s="31"/>
      <c r="Q91" s="12"/>
      <c r="R91" s="37">
        <v>0.00830439814814815</v>
      </c>
      <c r="S91" s="31"/>
      <c r="T91" s="6"/>
    </row>
    <row r="92" spans="1:20" ht="12.75">
      <c r="A92" t="s">
        <v>374</v>
      </c>
      <c r="O92" s="87">
        <v>0.49583333333333335</v>
      </c>
      <c r="P92" s="31"/>
      <c r="Q92" s="37"/>
      <c r="R92" s="37"/>
      <c r="S92" s="31"/>
      <c r="T92" s="6"/>
    </row>
    <row r="93" spans="1:20" ht="12.75">
      <c r="A93" s="2" t="s">
        <v>302</v>
      </c>
      <c r="B93" s="66"/>
      <c r="C93" s="2"/>
      <c r="D93" s="2"/>
      <c r="E93" s="2"/>
      <c r="F93" s="2"/>
      <c r="G93" s="2"/>
      <c r="H93" s="2"/>
      <c r="I93" s="2"/>
      <c r="J93" s="2"/>
      <c r="K93" s="12"/>
      <c r="L93" s="12"/>
      <c r="M93" s="12">
        <v>0.4083333333333334</v>
      </c>
      <c r="N93" s="12"/>
      <c r="O93" s="87">
        <v>0.4131944444444444</v>
      </c>
      <c r="P93" s="31">
        <v>0.4305555555555556</v>
      </c>
      <c r="Q93" s="37"/>
      <c r="R93" s="37"/>
      <c r="S93" s="31"/>
      <c r="T93" s="6"/>
    </row>
    <row r="94" spans="1:20" ht="12.75">
      <c r="A94" t="s">
        <v>304</v>
      </c>
      <c r="P94" s="31">
        <v>0.44305555555555554</v>
      </c>
      <c r="Q94" s="37">
        <v>0.007592592592592593</v>
      </c>
      <c r="R94" s="37">
        <v>0.007736111111111111</v>
      </c>
      <c r="S94" s="31"/>
      <c r="T94" s="6"/>
    </row>
    <row r="95" spans="1:20" ht="12.75">
      <c r="A95" t="s">
        <v>305</v>
      </c>
      <c r="O95" s="87">
        <v>0.4875</v>
      </c>
      <c r="P95" s="31"/>
      <c r="Q95" s="37">
        <v>0.00837962962962963</v>
      </c>
      <c r="R95" s="37">
        <v>0.009149305555555558</v>
      </c>
      <c r="S95" s="31"/>
      <c r="T95" s="6"/>
    </row>
    <row r="96" spans="1:20" ht="12.75">
      <c r="A96" s="2" t="s">
        <v>306</v>
      </c>
      <c r="B96" s="66"/>
      <c r="C96" s="2"/>
      <c r="D96" s="2"/>
      <c r="E96" s="2"/>
      <c r="F96" s="2"/>
      <c r="G96" s="2"/>
      <c r="H96" s="2"/>
      <c r="I96" s="2"/>
      <c r="J96" s="2"/>
      <c r="K96" s="12">
        <v>0.38958333333333334</v>
      </c>
      <c r="L96" s="12"/>
      <c r="M96" s="12"/>
      <c r="N96" s="12"/>
      <c r="O96" s="12"/>
      <c r="P96" s="31"/>
      <c r="Q96" s="37"/>
      <c r="R96" s="37"/>
      <c r="S96" s="31"/>
      <c r="T96" s="6"/>
    </row>
    <row r="97" spans="1:20" ht="12.75">
      <c r="A97" s="6" t="s">
        <v>308</v>
      </c>
      <c r="P97" s="31"/>
      <c r="Q97" s="37"/>
      <c r="R97" s="37">
        <v>0.0075300925925925934</v>
      </c>
      <c r="S97" s="31"/>
      <c r="T97" s="6"/>
    </row>
    <row r="98" spans="1:20" ht="12.75">
      <c r="A98" t="s">
        <v>258</v>
      </c>
      <c r="O98" s="87">
        <v>0.4458333333333333</v>
      </c>
      <c r="P98" s="31">
        <v>0.4361111111111111</v>
      </c>
      <c r="Q98" s="37">
        <v>0.007488425925925926</v>
      </c>
      <c r="R98" s="37">
        <v>0.007331018518518519</v>
      </c>
      <c r="S98" s="31"/>
      <c r="T98" s="6"/>
    </row>
    <row r="99" spans="1:20" ht="12.75">
      <c r="A99" t="s">
        <v>241</v>
      </c>
      <c r="O99" s="87">
        <v>0.4548611111111111</v>
      </c>
      <c r="P99" s="31"/>
      <c r="Q99" s="37"/>
      <c r="R99" s="37"/>
      <c r="S99" s="31"/>
      <c r="T99" s="6"/>
    </row>
    <row r="100" spans="1:20" ht="12.75">
      <c r="A100" s="6" t="s">
        <v>228</v>
      </c>
      <c r="O100" s="87"/>
      <c r="P100" s="31"/>
      <c r="Q100" s="37"/>
      <c r="R100" s="37">
        <v>0.009017361111111113</v>
      </c>
      <c r="S100" s="31"/>
      <c r="T100" s="6"/>
    </row>
    <row r="101" spans="1:20" ht="12.75">
      <c r="A101" t="s">
        <v>309</v>
      </c>
      <c r="P101" s="31">
        <v>0.4451388888888889</v>
      </c>
      <c r="Q101" s="37">
        <v>0.007372685185185186</v>
      </c>
      <c r="R101" s="37"/>
      <c r="S101" s="31"/>
      <c r="T101" s="6"/>
    </row>
    <row r="102" spans="1:20" ht="12.75">
      <c r="A102" s="6" t="s">
        <v>310</v>
      </c>
      <c r="P102" s="31"/>
      <c r="Q102" s="37"/>
      <c r="R102" s="135">
        <v>0.008391203703703705</v>
      </c>
      <c r="S102" s="31"/>
      <c r="T102" s="6"/>
    </row>
    <row r="103" spans="1:20" ht="12.75">
      <c r="A103" s="6" t="s">
        <v>375</v>
      </c>
      <c r="P103" s="31"/>
      <c r="Q103" s="37"/>
      <c r="R103" s="135">
        <v>0.006643518518518518</v>
      </c>
      <c r="S103" s="31"/>
      <c r="T103" s="6"/>
    </row>
    <row r="104" spans="1:20" ht="12.75">
      <c r="A104" s="6" t="s">
        <v>312</v>
      </c>
      <c r="P104" s="31"/>
      <c r="Q104" s="37"/>
      <c r="R104" s="37">
        <v>0.007282407407407408</v>
      </c>
      <c r="S104" s="31"/>
      <c r="T104" s="6"/>
    </row>
    <row r="105" spans="1:20" ht="12.75">
      <c r="A105" t="s">
        <v>313</v>
      </c>
      <c r="O105" s="87">
        <v>0.4395833333333334</v>
      </c>
      <c r="P105" s="31"/>
      <c r="Q105" s="37">
        <v>0.008611111111111111</v>
      </c>
      <c r="R105" s="37">
        <v>0.008039351851851853</v>
      </c>
      <c r="S105" s="31"/>
      <c r="T105" s="6"/>
    </row>
    <row r="106" spans="1:20" ht="12.75">
      <c r="A106" t="s">
        <v>220</v>
      </c>
      <c r="P106" s="31"/>
      <c r="Q106" s="37">
        <v>0.007430555555555555</v>
      </c>
      <c r="R106" s="37"/>
      <c r="S106" s="31"/>
      <c r="T106" s="6"/>
    </row>
    <row r="107" spans="1:20" ht="12.75">
      <c r="A107" t="s">
        <v>315</v>
      </c>
      <c r="P107" s="31"/>
      <c r="Q107" s="37">
        <v>0.007296296296296296</v>
      </c>
      <c r="R107" s="37"/>
      <c r="S107" s="31"/>
      <c r="T107" s="6"/>
    </row>
    <row r="108" spans="1:20" ht="12.75">
      <c r="A108" s="6" t="s">
        <v>399</v>
      </c>
      <c r="P108" s="31"/>
      <c r="Q108" s="37"/>
      <c r="R108" s="37">
        <v>0.008653935185185186</v>
      </c>
      <c r="S108" s="31"/>
      <c r="T108" s="6"/>
    </row>
    <row r="109" spans="1:20" ht="12.75">
      <c r="A109" t="s">
        <v>316</v>
      </c>
      <c r="P109" s="31">
        <v>0.41805555555555557</v>
      </c>
      <c r="Q109" s="12"/>
      <c r="R109" s="37">
        <v>0.007128472222222223</v>
      </c>
      <c r="S109" s="31"/>
      <c r="T109" s="6"/>
    </row>
    <row r="110" spans="1:20" ht="12.75">
      <c r="A110" s="6" t="s">
        <v>360</v>
      </c>
      <c r="P110" s="31"/>
      <c r="Q110" s="12"/>
      <c r="R110" s="135">
        <v>0.006921296296296297</v>
      </c>
      <c r="S110" s="31"/>
      <c r="T110" s="6"/>
    </row>
    <row r="111" spans="1:20" ht="12.75">
      <c r="A111" s="6" t="s">
        <v>456</v>
      </c>
      <c r="P111" s="31"/>
      <c r="Q111" s="12"/>
      <c r="R111" s="37">
        <v>0.008854166666666666</v>
      </c>
      <c r="S111" s="31"/>
      <c r="T111" s="6"/>
    </row>
    <row r="112" spans="1:20" ht="12.75">
      <c r="A112" s="6" t="s">
        <v>516</v>
      </c>
      <c r="P112" s="31"/>
      <c r="Q112" s="12"/>
      <c r="R112" s="37">
        <v>0.008234953703703703</v>
      </c>
      <c r="S112" s="31"/>
      <c r="T112" s="6"/>
    </row>
    <row r="113" spans="1:20" ht="12.75">
      <c r="A113" s="6" t="s">
        <v>363</v>
      </c>
      <c r="P113" s="31"/>
      <c r="Q113" s="12"/>
      <c r="R113" s="37">
        <v>0.007771990740740741</v>
      </c>
      <c r="S113" s="31"/>
      <c r="T113" s="6"/>
    </row>
    <row r="114" spans="1:20" ht="12.75">
      <c r="A114" t="s">
        <v>453</v>
      </c>
      <c r="B114" s="59"/>
      <c r="M114" s="2"/>
      <c r="O114" s="87">
        <v>0.5243055555555556</v>
      </c>
      <c r="P114" s="31"/>
      <c r="Q114" s="37"/>
      <c r="R114" s="37"/>
      <c r="S114" s="31"/>
      <c r="T114" s="6"/>
    </row>
    <row r="115" spans="1:20" ht="12.75">
      <c r="A115" t="s">
        <v>322</v>
      </c>
      <c r="P115" s="31"/>
      <c r="Q115" s="37">
        <v>0.010868055555555556</v>
      </c>
      <c r="R115" s="37">
        <v>0.008553240740740741</v>
      </c>
      <c r="S115" s="31"/>
      <c r="T115" s="6"/>
    </row>
    <row r="116" spans="1:20" ht="12.75">
      <c r="A116" s="6" t="s">
        <v>268</v>
      </c>
      <c r="P116" s="31"/>
      <c r="Q116" s="12"/>
      <c r="R116" s="37">
        <v>0.008453703703703706</v>
      </c>
      <c r="S116" s="31"/>
      <c r="T116" s="6"/>
    </row>
    <row r="117" spans="1:20" ht="12.75">
      <c r="A117" t="s">
        <v>361</v>
      </c>
      <c r="P117" s="31"/>
      <c r="Q117" s="37">
        <v>0.007256944444444444</v>
      </c>
      <c r="R117" s="37">
        <v>0.007182870370370371</v>
      </c>
      <c r="S117" s="31"/>
      <c r="T117" s="6"/>
    </row>
    <row r="118" spans="1:20" ht="12.75">
      <c r="A118" s="2" t="s">
        <v>259</v>
      </c>
      <c r="B118" s="66"/>
      <c r="C118" s="2"/>
      <c r="D118" s="2"/>
      <c r="E118" s="2"/>
      <c r="F118" s="2"/>
      <c r="G118" s="2"/>
      <c r="H118" s="2"/>
      <c r="I118" s="2"/>
      <c r="J118" s="2"/>
      <c r="K118" s="12"/>
      <c r="L118" s="12"/>
      <c r="M118" s="12">
        <v>0.4583333333333333</v>
      </c>
      <c r="N118" s="12"/>
      <c r="O118" s="12"/>
      <c r="P118" s="31">
        <v>0.4840277777777778</v>
      </c>
      <c r="Q118" s="37"/>
      <c r="R118" s="37"/>
      <c r="S118" s="31"/>
      <c r="T118" s="6"/>
    </row>
    <row r="119" spans="1:20" ht="12.75">
      <c r="A119" s="49" t="s">
        <v>463</v>
      </c>
      <c r="B119" s="66"/>
      <c r="C119" s="2"/>
      <c r="D119" s="2"/>
      <c r="E119" s="2"/>
      <c r="F119" s="2"/>
      <c r="G119" s="2"/>
      <c r="H119" s="2"/>
      <c r="I119" s="2"/>
      <c r="J119" s="2"/>
      <c r="K119" s="12"/>
      <c r="L119" s="12"/>
      <c r="M119" s="12"/>
      <c r="N119" s="12"/>
      <c r="O119" s="12"/>
      <c r="P119" s="31"/>
      <c r="Q119" s="37"/>
      <c r="R119" s="37">
        <v>0.009060185185185185</v>
      </c>
      <c r="S119" s="31"/>
      <c r="T119" s="6"/>
    </row>
    <row r="120" spans="1:20" ht="12.75">
      <c r="A120" t="s">
        <v>427</v>
      </c>
      <c r="O120" s="87">
        <v>0.45555555555555555</v>
      </c>
      <c r="P120" s="31">
        <v>0.438900462962963</v>
      </c>
      <c r="Q120" s="37">
        <v>0.007569444444444445</v>
      </c>
      <c r="R120" s="37"/>
      <c r="S120" s="31"/>
      <c r="T120" s="6"/>
    </row>
    <row r="121" spans="1:20" ht="12.75">
      <c r="A121" t="s">
        <v>231</v>
      </c>
      <c r="O121" s="87">
        <v>0.46319444444444446</v>
      </c>
      <c r="P121" s="31"/>
      <c r="Q121" s="37"/>
      <c r="R121" s="37"/>
      <c r="S121" s="31"/>
      <c r="T121" s="6"/>
    </row>
    <row r="122" spans="1:20" ht="12.75">
      <c r="A122" t="s">
        <v>517</v>
      </c>
      <c r="O122" s="87">
        <v>0.55625</v>
      </c>
      <c r="P122" s="31"/>
      <c r="Q122" s="37"/>
      <c r="R122" s="37"/>
      <c r="S122" s="31"/>
      <c r="T122" s="6"/>
    </row>
    <row r="123" spans="1:20" ht="12.75">
      <c r="A123" t="s">
        <v>324</v>
      </c>
      <c r="P123" s="31"/>
      <c r="Q123" s="37">
        <v>0.00738425925925926</v>
      </c>
      <c r="R123" s="37"/>
      <c r="S123" s="31"/>
      <c r="T123" s="6"/>
    </row>
    <row r="124" spans="1:20" ht="12.75">
      <c r="A124" t="s">
        <v>326</v>
      </c>
      <c r="P124" s="31"/>
      <c r="Q124" s="37">
        <v>0.007916666666666667</v>
      </c>
      <c r="R124" s="37">
        <v>0.008096064814814815</v>
      </c>
      <c r="S124" s="31"/>
      <c r="T124" s="6"/>
    </row>
    <row r="125" spans="1:20" ht="12.75">
      <c r="A125" t="s">
        <v>328</v>
      </c>
      <c r="O125" s="87">
        <v>0.4479166666666667</v>
      </c>
      <c r="P125" s="31"/>
      <c r="Q125" s="37"/>
      <c r="R125" s="37">
        <v>0.007594907407407408</v>
      </c>
      <c r="S125" s="31"/>
      <c r="T125" s="6"/>
    </row>
    <row r="126" spans="1:20" ht="12.75">
      <c r="A126" t="s">
        <v>329</v>
      </c>
      <c r="O126" s="87">
        <v>0.4680555555555555</v>
      </c>
      <c r="P126" s="31"/>
      <c r="Q126" s="37"/>
      <c r="R126" s="37">
        <v>0.008052083333333335</v>
      </c>
      <c r="S126" s="31"/>
      <c r="T126" s="6"/>
    </row>
    <row r="127" spans="1:20" ht="12.75">
      <c r="A127" s="6" t="s">
        <v>506</v>
      </c>
      <c r="O127" s="87"/>
      <c r="P127" s="31"/>
      <c r="Q127" s="37"/>
      <c r="R127" s="37">
        <v>0.00797337962962963</v>
      </c>
      <c r="S127" s="31"/>
      <c r="T127" s="6"/>
    </row>
    <row r="128" spans="1:20" ht="12.75">
      <c r="A128" t="s">
        <v>264</v>
      </c>
      <c r="O128" s="87">
        <v>0.4909722222222222</v>
      </c>
      <c r="P128" s="31">
        <v>0.4909722222222222</v>
      </c>
      <c r="Q128" s="37"/>
      <c r="R128" s="37"/>
      <c r="S128" s="31"/>
      <c r="T128" s="6"/>
    </row>
    <row r="129" spans="1:20" ht="12.75">
      <c r="A129" s="6" t="s">
        <v>497</v>
      </c>
      <c r="P129" s="31"/>
      <c r="Q129" s="37"/>
      <c r="R129" s="37">
        <v>0.008179398148148147</v>
      </c>
      <c r="S129" s="31"/>
      <c r="T129" s="6"/>
    </row>
    <row r="130" spans="1:20" ht="12.75">
      <c r="A130" t="s">
        <v>334</v>
      </c>
      <c r="P130" s="31">
        <v>0.4673611111111111</v>
      </c>
      <c r="Q130" s="12"/>
      <c r="R130" s="37">
        <v>0.007734953703703704</v>
      </c>
      <c r="S130" s="31"/>
      <c r="T130" s="6"/>
    </row>
    <row r="131" spans="1:20" ht="12.75">
      <c r="A131" s="34" t="s">
        <v>377</v>
      </c>
      <c r="B131" s="66"/>
      <c r="C131" s="2"/>
      <c r="D131" s="2"/>
      <c r="E131" s="2"/>
      <c r="F131" s="2"/>
      <c r="G131" s="2"/>
      <c r="H131" s="2"/>
      <c r="I131" s="2"/>
      <c r="J131" s="2"/>
      <c r="K131" s="12">
        <v>0.40069444444444446</v>
      </c>
      <c r="L131" s="12">
        <v>0.40625</v>
      </c>
      <c r="M131" s="12">
        <v>0.37916666666666665</v>
      </c>
      <c r="N131" s="12"/>
      <c r="O131" s="12"/>
      <c r="P131" s="31"/>
      <c r="Q131" s="37"/>
      <c r="R131" s="37"/>
      <c r="S131" s="31"/>
      <c r="T131" s="6"/>
    </row>
    <row r="132" spans="1:20" ht="12.75">
      <c r="A132" s="34" t="s">
        <v>337</v>
      </c>
      <c r="B132" s="66"/>
      <c r="C132" s="2"/>
      <c r="D132" s="2"/>
      <c r="E132" s="2"/>
      <c r="F132" s="2"/>
      <c r="G132" s="2"/>
      <c r="H132" s="2"/>
      <c r="I132" s="2"/>
      <c r="J132" s="2"/>
      <c r="K132" s="12"/>
      <c r="L132" s="12"/>
      <c r="M132" s="12"/>
      <c r="N132" s="12"/>
      <c r="O132" s="12"/>
      <c r="P132" s="31"/>
      <c r="Q132" s="37"/>
      <c r="R132" s="37">
        <v>0.007457175925925926</v>
      </c>
      <c r="S132" s="31"/>
      <c r="T132" s="6"/>
    </row>
    <row r="133" spans="1:20" ht="12.75">
      <c r="A133" t="s">
        <v>339</v>
      </c>
      <c r="B133" s="6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O133" s="87">
        <v>0.43472222222222223</v>
      </c>
      <c r="P133" s="31"/>
      <c r="Q133" s="37"/>
      <c r="R133" s="37"/>
      <c r="S133" s="31"/>
      <c r="T133" s="6"/>
    </row>
    <row r="134" spans="1:20" ht="12.75">
      <c r="A134" t="s">
        <v>338</v>
      </c>
      <c r="O134" s="87">
        <v>0.6138888888888888</v>
      </c>
      <c r="P134" s="31"/>
      <c r="Q134" s="37"/>
      <c r="R134" s="37"/>
      <c r="S134" s="31"/>
      <c r="T134" s="6"/>
    </row>
    <row r="135" spans="1:20" ht="12.75">
      <c r="A135" t="s">
        <v>340</v>
      </c>
      <c r="P135" s="31">
        <v>0.4680555555555555</v>
      </c>
      <c r="Q135" s="37"/>
      <c r="R135" s="37"/>
      <c r="S135" s="31"/>
      <c r="T135" s="6"/>
    </row>
    <row r="136" spans="1:20" ht="12.75">
      <c r="A136" t="s">
        <v>245</v>
      </c>
      <c r="P136" s="31"/>
      <c r="Q136" s="37">
        <v>0.007523148148148148</v>
      </c>
      <c r="R136" s="37">
        <v>0.007362268518518519</v>
      </c>
      <c r="T136" s="6"/>
    </row>
    <row r="137" spans="1:20" ht="12.75">
      <c r="A137" t="s">
        <v>240</v>
      </c>
      <c r="P137" s="31">
        <v>0.44236111111111115</v>
      </c>
      <c r="Q137" s="12"/>
      <c r="R137" s="37"/>
      <c r="T137" s="6"/>
    </row>
    <row r="138" spans="1:20" ht="12.75">
      <c r="A138" t="s">
        <v>265</v>
      </c>
      <c r="B138" s="59"/>
      <c r="O138" s="87">
        <v>0.48680555555555555</v>
      </c>
      <c r="P138" s="31"/>
      <c r="Q138" s="37">
        <v>0.007847222222222222</v>
      </c>
      <c r="R138" s="37">
        <v>0.007789351851851855</v>
      </c>
      <c r="T138" s="6"/>
    </row>
    <row r="139" spans="1:20" ht="12.75">
      <c r="A139" t="s">
        <v>227</v>
      </c>
      <c r="P139" s="31">
        <v>0.4215393518518518</v>
      </c>
      <c r="Q139" s="37">
        <v>0.0068310185185185175</v>
      </c>
      <c r="R139" s="37">
        <v>0.006883101851851852</v>
      </c>
      <c r="T139" s="6"/>
    </row>
    <row r="140" spans="1:20" ht="12.75">
      <c r="A140" s="6" t="s">
        <v>345</v>
      </c>
      <c r="P140" s="31"/>
      <c r="Q140" s="37"/>
      <c r="R140" s="37">
        <v>0.01053935185185185</v>
      </c>
      <c r="T140" s="6"/>
    </row>
    <row r="141" spans="1:20" ht="12.75">
      <c r="A141" t="s">
        <v>224</v>
      </c>
      <c r="B141" s="59"/>
      <c r="O141" s="87">
        <v>0.41944444444444445</v>
      </c>
      <c r="Q141" s="37">
        <v>0.006793981481481482</v>
      </c>
      <c r="R141" s="37">
        <v>0.006929398148148148</v>
      </c>
      <c r="T141" s="6"/>
    </row>
    <row r="142" spans="1:20" ht="12.75">
      <c r="A142" t="s">
        <v>378</v>
      </c>
      <c r="O142" s="87">
        <v>0.43124999999999997</v>
      </c>
      <c r="Q142" s="37"/>
      <c r="R142" s="37"/>
      <c r="T142" s="6"/>
    </row>
    <row r="143" spans="1:20" ht="12.75">
      <c r="A143" s="6" t="s">
        <v>252</v>
      </c>
      <c r="O143" s="87"/>
      <c r="Q143" s="37"/>
      <c r="R143" s="37">
        <v>0.007561342592592593</v>
      </c>
      <c r="T143" s="6"/>
    </row>
    <row r="144" spans="1:20" ht="12.75">
      <c r="A144" s="6" t="s">
        <v>353</v>
      </c>
      <c r="O144" s="87"/>
      <c r="Q144" s="37"/>
      <c r="R144" s="37">
        <v>0.0067002314814814815</v>
      </c>
      <c r="T144" s="6"/>
    </row>
    <row r="145" spans="1:20" ht="12.75">
      <c r="A145" t="s">
        <v>392</v>
      </c>
      <c r="P145" s="31">
        <v>0.42291666666666666</v>
      </c>
      <c r="Q145" s="12"/>
      <c r="R145" s="37"/>
      <c r="T145" s="6"/>
    </row>
    <row r="146" spans="1:20" ht="12.75">
      <c r="A146" t="s">
        <v>355</v>
      </c>
      <c r="O146" s="87">
        <v>0.5604166666666667</v>
      </c>
      <c r="Q146" s="37"/>
      <c r="R146" s="37"/>
      <c r="T146" s="6"/>
    </row>
    <row r="147" spans="1:20" ht="12.75">
      <c r="A147" t="s">
        <v>357</v>
      </c>
      <c r="Q147" s="37">
        <v>0.007939814814814814</v>
      </c>
      <c r="R147" s="37"/>
      <c r="T147" s="6"/>
    </row>
    <row r="148" spans="1:20" ht="12.75">
      <c r="A148" t="s">
        <v>358</v>
      </c>
      <c r="P148" s="31">
        <v>0.4902777777777778</v>
      </c>
      <c r="Q148" s="12"/>
      <c r="R148" s="37">
        <v>0.008618055555555556</v>
      </c>
      <c r="T148" s="6"/>
    </row>
    <row r="149" spans="1:20" ht="12.75">
      <c r="A149" s="6" t="s">
        <v>257</v>
      </c>
      <c r="P149" s="31"/>
      <c r="Q149" s="37"/>
      <c r="R149" s="37">
        <v>0.00776388888888889</v>
      </c>
      <c r="T149" s="6"/>
    </row>
    <row r="150" spans="16:18" ht="12.75">
      <c r="P150" s="31"/>
      <c r="Q150" s="37"/>
      <c r="R150" s="37"/>
    </row>
    <row r="151" spans="16:18" ht="12.75">
      <c r="P151" s="31"/>
      <c r="Q151" s="12"/>
      <c r="R151" s="37"/>
    </row>
    <row r="152" spans="16:18" ht="12.75">
      <c r="P152" s="31"/>
      <c r="Q152" s="12"/>
      <c r="R152" s="37"/>
    </row>
    <row r="153" spans="16:18" ht="12.75">
      <c r="P153" s="31"/>
      <c r="Q153" s="12"/>
      <c r="R153" s="37"/>
    </row>
    <row r="154" spans="16:18" ht="12.75">
      <c r="P154" s="31"/>
      <c r="Q154" s="12"/>
      <c r="R154" s="37"/>
    </row>
    <row r="155" spans="16:18" ht="12.75">
      <c r="P155" s="31"/>
      <c r="Q155" s="12"/>
      <c r="R155" s="37"/>
    </row>
    <row r="156" spans="16:18" ht="12.75">
      <c r="P156" s="31"/>
      <c r="Q156" s="12"/>
      <c r="R156" s="37"/>
    </row>
    <row r="157" spans="16:18" ht="12.75">
      <c r="P157" s="31"/>
      <c r="Q157" s="12"/>
      <c r="R157" s="37"/>
    </row>
    <row r="158" spans="16:18" ht="12.75">
      <c r="P158" s="31"/>
      <c r="Q158" s="12"/>
      <c r="R158" s="37"/>
    </row>
    <row r="159" spans="16:18" ht="12.75">
      <c r="P159" s="31"/>
      <c r="Q159" s="12"/>
      <c r="R159" s="37"/>
    </row>
    <row r="160" spans="16:18" ht="12.75">
      <c r="P160" s="31"/>
      <c r="Q160" s="12"/>
      <c r="R160" s="37"/>
    </row>
    <row r="161" spans="16:18" ht="12.75">
      <c r="P161" s="31"/>
      <c r="Q161" s="12"/>
      <c r="R161" s="37"/>
    </row>
    <row r="162" spans="16:18" ht="12.75">
      <c r="P162" s="31"/>
      <c r="Q162" s="12"/>
      <c r="R162" s="37"/>
    </row>
    <row r="163" spans="16:18" ht="12.75">
      <c r="P163" s="31"/>
      <c r="Q163" s="12"/>
      <c r="R163" s="37"/>
    </row>
    <row r="164" spans="16:18" ht="12.75">
      <c r="P164" s="31"/>
      <c r="Q164" s="12"/>
      <c r="R164" s="37"/>
    </row>
    <row r="165" spans="16:18" ht="12.75">
      <c r="P165" s="31"/>
      <c r="Q165" s="12"/>
      <c r="R165" s="37"/>
    </row>
    <row r="166" spans="16:18" ht="12.75">
      <c r="P166" s="31"/>
      <c r="Q166" s="12"/>
      <c r="R166" s="37"/>
    </row>
    <row r="167" spans="16:18" ht="12.75">
      <c r="P167" s="31"/>
      <c r="Q167" s="12"/>
      <c r="R167" s="37"/>
    </row>
    <row r="168" spans="16:18" ht="12.75">
      <c r="P168" s="31"/>
      <c r="Q168" s="12"/>
      <c r="R168" s="37"/>
    </row>
    <row r="169" spans="16:18" ht="12.75">
      <c r="P169" s="31"/>
      <c r="Q169" s="12"/>
      <c r="R169" s="37"/>
    </row>
    <row r="170" spans="16:18" ht="12.75">
      <c r="P170" s="31"/>
      <c r="Q170" s="12"/>
      <c r="R170" s="37"/>
    </row>
    <row r="171" spans="17:18" ht="12.75">
      <c r="Q171" s="12"/>
      <c r="R171" s="37"/>
    </row>
    <row r="172" spans="17:18" ht="12.75">
      <c r="Q172" s="12"/>
      <c r="R172" s="37"/>
    </row>
    <row r="173" spans="17:18" ht="12.75">
      <c r="Q173" s="12"/>
      <c r="R173" s="37"/>
    </row>
    <row r="174" spans="17:18" ht="12.75">
      <c r="Q174" s="12"/>
      <c r="R174" s="37"/>
    </row>
    <row r="175" ht="12.75">
      <c r="Q175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2"/>
  <sheetViews>
    <sheetView zoomScale="85" zoomScaleNormal="85" zoomScalePageLayoutView="0" workbookViewId="0" topLeftCell="A1">
      <pane ySplit="1" topLeftCell="A2" activePane="bottomLeft" state="frozen"/>
      <selection pane="topLeft" activeCell="C52" sqref="C52"/>
      <selection pane="bottomLeft" activeCell="A2" sqref="A2"/>
    </sheetView>
  </sheetViews>
  <sheetFormatPr defaultColWidth="9.140625" defaultRowHeight="12.75"/>
  <cols>
    <col min="1" max="1" width="24.00390625" style="0" bestFit="1" customWidth="1"/>
    <col min="2" max="2" width="7.140625" style="0" bestFit="1" customWidth="1"/>
    <col min="3" max="3" width="8.8515625" style="0" customWidth="1"/>
    <col min="4" max="4" width="9.421875" style="0" customWidth="1"/>
    <col min="5" max="5" width="3.7109375" style="0" customWidth="1"/>
    <col min="6" max="6" width="12.00390625" style="0" bestFit="1" customWidth="1"/>
    <col min="7" max="7" width="13.8515625" style="0" bestFit="1" customWidth="1"/>
    <col min="9" max="9" width="5.57421875" style="0" customWidth="1"/>
    <col min="10" max="10" width="10.28125" style="0" customWidth="1"/>
    <col min="11" max="11" width="10.7109375" style="0" customWidth="1"/>
    <col min="12" max="18" width="10.8515625" style="0" customWidth="1"/>
    <col min="19" max="19" width="15.8515625" style="0" customWidth="1"/>
    <col min="20" max="21" width="10.8515625" style="0" customWidth="1"/>
    <col min="23" max="23" width="22.7109375" style="0" bestFit="1" customWidth="1"/>
    <col min="24" max="24" width="22.7109375" style="0" customWidth="1"/>
    <col min="27" max="27" width="10.28125" style="0" bestFit="1" customWidth="1"/>
    <col min="30" max="30" width="13.140625" style="0" bestFit="1" customWidth="1"/>
    <col min="31" max="31" width="10.28125" style="0" bestFit="1" customWidth="1"/>
  </cols>
  <sheetData>
    <row r="1" spans="1:18" ht="12.75">
      <c r="A1" s="10" t="s">
        <v>183</v>
      </c>
      <c r="B1" s="16" t="s">
        <v>1</v>
      </c>
      <c r="C1" s="11" t="s">
        <v>3</v>
      </c>
      <c r="D1" s="10" t="s">
        <v>43</v>
      </c>
      <c r="F1" s="1" t="s">
        <v>59</v>
      </c>
      <c r="G1" s="1" t="s">
        <v>76</v>
      </c>
      <c r="H1" s="22" t="s">
        <v>3</v>
      </c>
      <c r="J1" s="22" t="s">
        <v>91</v>
      </c>
      <c r="K1" s="22" t="s">
        <v>90</v>
      </c>
      <c r="L1" s="22" t="s">
        <v>108</v>
      </c>
      <c r="M1" s="22" t="s">
        <v>114</v>
      </c>
      <c r="N1" s="22" t="s">
        <v>123</v>
      </c>
      <c r="O1" s="22" t="s">
        <v>141</v>
      </c>
      <c r="P1" s="22" t="s">
        <v>148</v>
      </c>
      <c r="Q1" s="22" t="s">
        <v>158</v>
      </c>
      <c r="R1" s="22" t="s">
        <v>176</v>
      </c>
    </row>
    <row r="2" spans="1:30" s="6" customFormat="1" ht="12" customHeight="1">
      <c r="A2" s="103" t="s">
        <v>359</v>
      </c>
      <c r="B2" s="110">
        <v>0.5868055555555556</v>
      </c>
      <c r="C2" s="120"/>
      <c r="D2" s="110">
        <f aca="true" t="shared" si="0" ref="D2:D37">B2/5</f>
        <v>0.11736111111111111</v>
      </c>
      <c r="E2" s="103"/>
      <c r="F2" s="102"/>
      <c r="G2" s="87"/>
      <c r="H2" s="121"/>
      <c r="I2" s="103"/>
      <c r="J2" s="121"/>
      <c r="K2" s="102"/>
      <c r="L2" s="102"/>
      <c r="M2" s="102"/>
      <c r="N2" s="102"/>
      <c r="O2" s="102"/>
      <c r="P2" s="102"/>
      <c r="Q2" s="108">
        <v>0.018449074074074073</v>
      </c>
      <c r="R2" s="102"/>
      <c r="S2" s="102"/>
      <c r="T2" s="122"/>
      <c r="U2" s="101"/>
      <c r="V2"/>
      <c r="W2"/>
      <c r="X2"/>
      <c r="Y2" s="7"/>
      <c r="Z2" s="90"/>
      <c r="AB2"/>
      <c r="AC2" s="96"/>
      <c r="AD2" s="97"/>
    </row>
    <row r="3" spans="1:31" ht="12" customHeight="1">
      <c r="A3" s="105" t="s">
        <v>184</v>
      </c>
      <c r="B3" s="102">
        <v>0.6006944444444444</v>
      </c>
      <c r="C3" s="107">
        <v>2000</v>
      </c>
      <c r="D3" s="110">
        <f t="shared" si="0"/>
        <v>0.12013888888888888</v>
      </c>
      <c r="E3" s="105"/>
      <c r="F3" s="102"/>
      <c r="G3" s="87"/>
      <c r="H3" s="121"/>
      <c r="I3" s="105"/>
      <c r="J3" s="107"/>
      <c r="K3" s="102"/>
      <c r="L3" s="102"/>
      <c r="M3" s="102"/>
      <c r="N3" s="102"/>
      <c r="O3" s="87">
        <v>0.8548611111111111</v>
      </c>
      <c r="P3" s="102"/>
      <c r="Q3" s="102">
        <v>0.8305555555555556</v>
      </c>
      <c r="R3" s="102">
        <v>0.9972222222222222</v>
      </c>
      <c r="S3" s="102"/>
      <c r="T3" s="122"/>
      <c r="U3" s="119"/>
      <c r="V3" s="6"/>
      <c r="W3" s="6"/>
      <c r="X3" s="6"/>
      <c r="Y3" s="7"/>
      <c r="Z3" s="90"/>
      <c r="AA3" s="97"/>
      <c r="AC3" s="96"/>
      <c r="AD3" s="90"/>
      <c r="AE3" s="90"/>
    </row>
    <row r="4" spans="1:31" ht="12" customHeight="1">
      <c r="A4" s="103" t="s">
        <v>185</v>
      </c>
      <c r="B4" s="110">
        <v>0.6020833333333333</v>
      </c>
      <c r="C4" s="121"/>
      <c r="D4" s="110">
        <f t="shared" si="0"/>
        <v>0.12041666666666666</v>
      </c>
      <c r="E4" s="105"/>
      <c r="F4" s="102"/>
      <c r="G4" s="87"/>
      <c r="H4" s="121"/>
      <c r="I4" s="105"/>
      <c r="J4" s="107"/>
      <c r="K4" s="102"/>
      <c r="L4" s="102"/>
      <c r="M4" s="102"/>
      <c r="N4" s="102"/>
      <c r="O4" s="87">
        <v>0.7368055555555556</v>
      </c>
      <c r="P4" s="102"/>
      <c r="Q4" s="102">
        <v>0.75625</v>
      </c>
      <c r="R4" s="102"/>
      <c r="S4" s="102"/>
      <c r="T4" s="122"/>
      <c r="U4" s="101"/>
      <c r="W4" s="6"/>
      <c r="X4" s="6"/>
      <c r="Y4" s="7"/>
      <c r="Z4" s="90"/>
      <c r="AA4" s="97"/>
      <c r="AC4" s="96"/>
      <c r="AD4" s="90"/>
      <c r="AE4" s="90"/>
    </row>
    <row r="5" spans="1:31" ht="12" customHeight="1">
      <c r="A5" s="103" t="s">
        <v>186</v>
      </c>
      <c r="B5" s="110">
        <v>0.6027777777777777</v>
      </c>
      <c r="C5" s="121">
        <v>2009</v>
      </c>
      <c r="D5" s="110">
        <f t="shared" si="0"/>
        <v>0.12055555555555555</v>
      </c>
      <c r="E5" s="105"/>
      <c r="F5" s="102"/>
      <c r="G5" s="87"/>
      <c r="H5" s="121"/>
      <c r="I5" s="105"/>
      <c r="J5" s="107"/>
      <c r="K5" s="102"/>
      <c r="L5" s="102"/>
      <c r="M5" s="102"/>
      <c r="N5" s="102"/>
      <c r="O5" s="102"/>
      <c r="P5" s="102"/>
      <c r="Q5" s="102"/>
      <c r="R5" s="102"/>
      <c r="S5" s="102"/>
      <c r="T5" s="122"/>
      <c r="U5" s="101"/>
      <c r="W5" s="6"/>
      <c r="X5" s="6"/>
      <c r="Y5" s="7"/>
      <c r="Z5" s="90"/>
      <c r="AA5" s="97"/>
      <c r="AC5" s="96"/>
      <c r="AD5" s="90"/>
      <c r="AE5" s="90"/>
    </row>
    <row r="6" spans="1:31" ht="12" customHeight="1">
      <c r="A6" s="103" t="s">
        <v>187</v>
      </c>
      <c r="B6" s="110">
        <v>0.6027777777777777</v>
      </c>
      <c r="C6" s="121"/>
      <c r="D6" s="110">
        <f t="shared" si="0"/>
        <v>0.12055555555555555</v>
      </c>
      <c r="E6" s="105"/>
      <c r="F6" s="102"/>
      <c r="G6" s="87"/>
      <c r="H6" s="121"/>
      <c r="I6" s="105"/>
      <c r="J6" s="107"/>
      <c r="K6" s="102"/>
      <c r="L6" s="102"/>
      <c r="M6" s="102"/>
      <c r="N6" s="102"/>
      <c r="O6" s="102">
        <v>0.7923611111111111</v>
      </c>
      <c r="P6" s="102">
        <v>0.7631944444444444</v>
      </c>
      <c r="Q6" s="102">
        <v>0.7430555555555555</v>
      </c>
      <c r="R6" s="102">
        <v>0.8333333333333334</v>
      </c>
      <c r="S6" s="102"/>
      <c r="T6" s="122"/>
      <c r="U6" s="101"/>
      <c r="W6" s="6"/>
      <c r="X6" s="6"/>
      <c r="Y6" s="7"/>
      <c r="Z6" s="90"/>
      <c r="AA6" s="97"/>
      <c r="AC6" s="96"/>
      <c r="AD6" s="90"/>
      <c r="AE6" s="90"/>
    </row>
    <row r="7" spans="1:31" ht="12" customHeight="1">
      <c r="A7" s="105" t="s">
        <v>188</v>
      </c>
      <c r="B7" s="102">
        <v>0.6062500000000001</v>
      </c>
      <c r="C7" s="107">
        <v>1999</v>
      </c>
      <c r="D7" s="110">
        <f t="shared" si="0"/>
        <v>0.12125000000000001</v>
      </c>
      <c r="E7" s="105"/>
      <c r="F7" s="102"/>
      <c r="G7" s="87"/>
      <c r="H7" s="121"/>
      <c r="I7" s="105"/>
      <c r="J7" s="107"/>
      <c r="K7" s="102">
        <v>0.6486111111111111</v>
      </c>
      <c r="L7" s="102">
        <v>0.7125</v>
      </c>
      <c r="M7" s="102">
        <v>0.6986111111111111</v>
      </c>
      <c r="N7" s="102"/>
      <c r="O7" s="102"/>
      <c r="P7" s="102"/>
      <c r="Q7" s="102">
        <v>0.7541666666666668</v>
      </c>
      <c r="R7" s="102"/>
      <c r="S7" s="102"/>
      <c r="T7" s="122"/>
      <c r="U7" s="101"/>
      <c r="W7" s="6"/>
      <c r="X7" s="6"/>
      <c r="Y7" s="7"/>
      <c r="Z7" s="90"/>
      <c r="AA7" s="97"/>
      <c r="AC7" s="96"/>
      <c r="AD7" s="90"/>
      <c r="AE7" s="90"/>
    </row>
    <row r="8" spans="1:31" ht="12" customHeight="1">
      <c r="A8" s="105" t="s">
        <v>189</v>
      </c>
      <c r="B8" s="102">
        <v>0.611111111111111</v>
      </c>
      <c r="C8" s="107">
        <v>2008</v>
      </c>
      <c r="D8" s="110">
        <f t="shared" si="0"/>
        <v>0.1222222222222222</v>
      </c>
      <c r="E8" s="105"/>
      <c r="F8" s="102"/>
      <c r="G8" s="87"/>
      <c r="H8" s="121"/>
      <c r="I8" s="105"/>
      <c r="J8" s="107"/>
      <c r="K8" s="102"/>
      <c r="L8" s="102"/>
      <c r="M8" s="102"/>
      <c r="N8" s="102"/>
      <c r="O8" s="102"/>
      <c r="P8" s="102">
        <v>0.7020833333333334</v>
      </c>
      <c r="Q8" s="102"/>
      <c r="R8" s="102"/>
      <c r="S8" s="102"/>
      <c r="T8" s="122"/>
      <c r="U8" s="101"/>
      <c r="W8" s="6"/>
      <c r="X8" s="6"/>
      <c r="Y8" s="7"/>
      <c r="Z8" s="90"/>
      <c r="AA8" s="97"/>
      <c r="AB8" s="7"/>
      <c r="AC8" s="96"/>
      <c r="AD8" s="90"/>
      <c r="AE8" s="90"/>
    </row>
    <row r="9" spans="1:31" ht="12" customHeight="1">
      <c r="A9" s="105" t="s">
        <v>190</v>
      </c>
      <c r="B9" s="102">
        <v>0.6208333333333333</v>
      </c>
      <c r="C9" s="107">
        <v>1991</v>
      </c>
      <c r="D9" s="110">
        <f t="shared" si="0"/>
        <v>0.12416666666666668</v>
      </c>
      <c r="E9" s="105"/>
      <c r="F9" s="102"/>
      <c r="G9" s="87"/>
      <c r="H9" s="121"/>
      <c r="I9" s="105"/>
      <c r="J9" s="107"/>
      <c r="K9" s="102"/>
      <c r="L9" s="102"/>
      <c r="M9" s="102"/>
      <c r="N9" s="102"/>
      <c r="O9" s="102"/>
      <c r="P9" s="102"/>
      <c r="Q9" s="102">
        <v>0.7729166666666667</v>
      </c>
      <c r="R9" s="102">
        <v>0.7673611111111112</v>
      </c>
      <c r="S9" s="102"/>
      <c r="T9" s="122"/>
      <c r="U9" s="101"/>
      <c r="W9" s="6"/>
      <c r="X9" s="6"/>
      <c r="Y9" s="7"/>
      <c r="Z9" s="90"/>
      <c r="AA9" s="97"/>
      <c r="AB9" s="7"/>
      <c r="AC9" s="96"/>
      <c r="AD9" s="90"/>
      <c r="AE9" s="90"/>
    </row>
    <row r="10" spans="1:31" ht="12" customHeight="1">
      <c r="A10" s="137" t="s">
        <v>192</v>
      </c>
      <c r="B10" s="124">
        <v>0.6215277777777778</v>
      </c>
      <c r="C10" s="125">
        <v>2018</v>
      </c>
      <c r="D10" s="126">
        <f>B10/5</f>
        <v>0.12430555555555556</v>
      </c>
      <c r="E10" s="105"/>
      <c r="F10" s="102">
        <v>0.6229166666666667</v>
      </c>
      <c r="G10" s="87"/>
      <c r="H10" s="121">
        <v>2017</v>
      </c>
      <c r="I10" s="105"/>
      <c r="J10" s="107"/>
      <c r="K10" s="102"/>
      <c r="L10" s="102"/>
      <c r="M10" s="102"/>
      <c r="N10" s="102"/>
      <c r="O10" s="102"/>
      <c r="P10" s="102"/>
      <c r="Q10" s="102">
        <v>0.6229166666666667</v>
      </c>
      <c r="R10" s="124">
        <v>0.6215277777777778</v>
      </c>
      <c r="S10" s="102"/>
      <c r="T10" s="122"/>
      <c r="U10" s="101"/>
      <c r="W10" s="6"/>
      <c r="X10" s="6"/>
      <c r="Y10" s="7"/>
      <c r="Z10" s="90"/>
      <c r="AA10" s="97"/>
      <c r="AB10" s="7"/>
      <c r="AC10" s="96"/>
      <c r="AD10" s="90"/>
      <c r="AE10" s="90"/>
    </row>
    <row r="11" spans="1:31" ht="12" customHeight="1">
      <c r="A11" s="105" t="s">
        <v>191</v>
      </c>
      <c r="B11" s="102">
        <v>0.6222222222222222</v>
      </c>
      <c r="C11" s="107"/>
      <c r="D11" s="110">
        <f t="shared" si="0"/>
        <v>0.12444444444444444</v>
      </c>
      <c r="E11" s="105"/>
      <c r="F11" s="102"/>
      <c r="G11" s="87"/>
      <c r="H11" s="121"/>
      <c r="I11" s="105"/>
      <c r="J11" s="107"/>
      <c r="K11" s="102"/>
      <c r="L11" s="102"/>
      <c r="M11" s="102"/>
      <c r="N11" s="102"/>
      <c r="O11" s="102"/>
      <c r="P11" s="102"/>
      <c r="Q11" s="102"/>
      <c r="R11" s="102"/>
      <c r="S11" s="102"/>
      <c r="T11" s="122"/>
      <c r="U11" s="101"/>
      <c r="W11" s="6"/>
      <c r="X11" s="6"/>
      <c r="Y11" s="7"/>
      <c r="Z11" s="90"/>
      <c r="AA11" s="97"/>
      <c r="AB11" s="7"/>
      <c r="AC11" s="96"/>
      <c r="AD11" s="90"/>
      <c r="AE11" s="90"/>
    </row>
    <row r="12" spans="1:31" ht="12" customHeight="1">
      <c r="A12" s="103" t="s">
        <v>193</v>
      </c>
      <c r="B12" s="102">
        <v>0.6229166666666667</v>
      </c>
      <c r="C12" s="107">
        <v>2010</v>
      </c>
      <c r="D12" s="110">
        <f t="shared" si="0"/>
        <v>0.12458333333333334</v>
      </c>
      <c r="E12" s="105"/>
      <c r="F12" s="102"/>
      <c r="G12" s="87"/>
      <c r="H12" s="121"/>
      <c r="I12" s="105"/>
      <c r="J12" s="102">
        <v>0.6229166666666667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22"/>
      <c r="U12" s="101"/>
      <c r="W12" s="6"/>
      <c r="X12" s="6"/>
      <c r="Y12" s="7"/>
      <c r="Z12" s="7"/>
      <c r="AA12" s="97"/>
      <c r="AB12" s="7"/>
      <c r="AC12" s="96"/>
      <c r="AD12" s="90"/>
      <c r="AE12" s="90"/>
    </row>
    <row r="13" spans="1:31" ht="12" customHeight="1">
      <c r="A13" s="105" t="s">
        <v>194</v>
      </c>
      <c r="B13" s="102">
        <v>0.6236111111111111</v>
      </c>
      <c r="C13" s="107">
        <v>1989</v>
      </c>
      <c r="D13" s="110">
        <f t="shared" si="0"/>
        <v>0.12472222222222222</v>
      </c>
      <c r="E13" s="105"/>
      <c r="F13" s="102"/>
      <c r="G13" s="87"/>
      <c r="H13" s="121"/>
      <c r="I13" s="105"/>
      <c r="J13" s="107"/>
      <c r="K13" s="102">
        <v>0.7472222222222222</v>
      </c>
      <c r="L13" s="102">
        <v>0.7333333333333334</v>
      </c>
      <c r="M13" s="102">
        <v>0.7340277777777778</v>
      </c>
      <c r="N13" s="102"/>
      <c r="O13" s="87">
        <v>0.8020833333333334</v>
      </c>
      <c r="P13" s="102">
        <v>0.75</v>
      </c>
      <c r="Q13" s="102">
        <v>0.7465277777777778</v>
      </c>
      <c r="R13" s="102">
        <v>0.7555555555555555</v>
      </c>
      <c r="S13" s="102"/>
      <c r="T13" s="122"/>
      <c r="U13" s="101"/>
      <c r="W13" s="6"/>
      <c r="X13" s="6"/>
      <c r="Y13" s="7"/>
      <c r="Z13" s="90"/>
      <c r="AA13" s="6"/>
      <c r="AB13" s="7"/>
      <c r="AC13" s="96"/>
      <c r="AD13" s="7"/>
      <c r="AE13" s="90"/>
    </row>
    <row r="14" spans="1:31" ht="12" customHeight="1">
      <c r="A14" s="105" t="s">
        <v>195</v>
      </c>
      <c r="B14" s="102">
        <v>0.625</v>
      </c>
      <c r="C14" s="107">
        <v>2010</v>
      </c>
      <c r="D14" s="110">
        <f t="shared" si="0"/>
        <v>0.125</v>
      </c>
      <c r="E14" s="105"/>
      <c r="F14" s="102"/>
      <c r="G14" s="87"/>
      <c r="H14" s="121"/>
      <c r="I14" s="105"/>
      <c r="J14" s="102">
        <v>0.625</v>
      </c>
      <c r="K14" s="102">
        <v>0.6347222222222222</v>
      </c>
      <c r="L14" s="102">
        <v>0.6506944444444445</v>
      </c>
      <c r="M14" s="102"/>
      <c r="N14" s="102"/>
      <c r="O14" s="102"/>
      <c r="P14" s="102"/>
      <c r="Q14" s="102"/>
      <c r="R14" s="102"/>
      <c r="S14" s="102"/>
      <c r="T14" s="122"/>
      <c r="U14" s="101"/>
      <c r="W14" s="6"/>
      <c r="X14" s="6"/>
      <c r="Y14" s="7"/>
      <c r="Z14" s="90"/>
      <c r="AA14" s="97"/>
      <c r="AB14" s="7"/>
      <c r="AC14" s="96"/>
      <c r="AD14" s="90"/>
      <c r="AE14" s="90"/>
    </row>
    <row r="15" spans="1:31" ht="12" customHeight="1">
      <c r="A15" s="105" t="s">
        <v>196</v>
      </c>
      <c r="B15" s="102">
        <v>0.6256944444444444</v>
      </c>
      <c r="C15" s="107">
        <v>2011</v>
      </c>
      <c r="D15" s="110">
        <f t="shared" si="0"/>
        <v>0.12513888888888888</v>
      </c>
      <c r="E15" s="105"/>
      <c r="F15" s="102">
        <v>0.6298611111111111</v>
      </c>
      <c r="G15" s="87">
        <f>+F15-B15</f>
        <v>0.004166666666666652</v>
      </c>
      <c r="H15" s="107">
        <v>2008</v>
      </c>
      <c r="I15" s="105"/>
      <c r="J15" s="107"/>
      <c r="K15" s="102">
        <v>0.6256944444444444</v>
      </c>
      <c r="L15" s="102"/>
      <c r="M15" s="102"/>
      <c r="N15" s="102"/>
      <c r="O15" s="102"/>
      <c r="P15" s="102"/>
      <c r="Q15" s="102"/>
      <c r="R15" s="102"/>
      <c r="S15" s="102"/>
      <c r="T15" s="122"/>
      <c r="U15" s="101"/>
      <c r="W15" s="6"/>
      <c r="X15" s="6"/>
      <c r="Y15" s="7"/>
      <c r="Z15" s="90"/>
      <c r="AA15" s="97"/>
      <c r="AB15" s="7"/>
      <c r="AC15" s="96"/>
      <c r="AD15" s="90"/>
      <c r="AE15" s="90"/>
    </row>
    <row r="16" spans="1:31" ht="12" customHeight="1">
      <c r="A16" s="105" t="s">
        <v>197</v>
      </c>
      <c r="B16" s="102">
        <v>0.6270833333333333</v>
      </c>
      <c r="C16" s="107">
        <v>2011</v>
      </c>
      <c r="D16" s="110">
        <f t="shared" si="0"/>
        <v>0.12541666666666668</v>
      </c>
      <c r="E16" s="105"/>
      <c r="F16" s="102">
        <v>0.638888888888889</v>
      </c>
      <c r="G16" s="87">
        <f>+F16-B16</f>
        <v>0.011805555555555625</v>
      </c>
      <c r="H16" s="107">
        <v>2009</v>
      </c>
      <c r="I16" s="105"/>
      <c r="J16" s="107"/>
      <c r="K16" s="102">
        <v>0.6270833333333333</v>
      </c>
      <c r="L16" s="102">
        <v>0.6409722222222222</v>
      </c>
      <c r="M16" s="102">
        <v>0.6604166666666667</v>
      </c>
      <c r="N16" s="102"/>
      <c r="O16" s="87">
        <v>0.7729166666666667</v>
      </c>
      <c r="P16" s="102"/>
      <c r="Q16" s="102">
        <v>0.7694444444444444</v>
      </c>
      <c r="R16" s="102">
        <v>0.7659722222222222</v>
      </c>
      <c r="S16" s="102"/>
      <c r="T16" s="122"/>
      <c r="U16" s="101"/>
      <c r="V16" s="90"/>
      <c r="W16" s="6"/>
      <c r="X16" s="6"/>
      <c r="Y16" s="7"/>
      <c r="Z16" s="90"/>
      <c r="AA16" s="97"/>
      <c r="AB16" s="7"/>
      <c r="AC16" s="96"/>
      <c r="AD16" s="90"/>
      <c r="AE16" s="90"/>
    </row>
    <row r="17" spans="1:31" ht="12" customHeight="1">
      <c r="A17" s="105" t="s">
        <v>198</v>
      </c>
      <c r="B17" s="102">
        <v>0.6291666666666667</v>
      </c>
      <c r="C17" s="107">
        <v>2011</v>
      </c>
      <c r="D17" s="110">
        <f t="shared" si="0"/>
        <v>0.12583333333333332</v>
      </c>
      <c r="E17" s="105"/>
      <c r="F17" s="102">
        <v>0.6444444444444445</v>
      </c>
      <c r="G17" s="87">
        <f>+F17-B17</f>
        <v>0.015277777777777835</v>
      </c>
      <c r="H17" s="107">
        <v>2010</v>
      </c>
      <c r="I17" s="105"/>
      <c r="J17" s="102">
        <v>0.6444444444444445</v>
      </c>
      <c r="K17" s="102">
        <v>0.6291666666666667</v>
      </c>
      <c r="L17" s="102"/>
      <c r="M17" s="102"/>
      <c r="N17" s="102"/>
      <c r="O17" s="102">
        <v>0.6402777777777778</v>
      </c>
      <c r="P17" s="102">
        <v>0.65</v>
      </c>
      <c r="Q17" s="102">
        <v>0.6354166666666666</v>
      </c>
      <c r="R17" s="124">
        <v>0.6527777777777778</v>
      </c>
      <c r="S17" s="102"/>
      <c r="T17" s="122"/>
      <c r="U17" s="101"/>
      <c r="W17" s="6"/>
      <c r="X17" s="6"/>
      <c r="Y17" s="7"/>
      <c r="Z17" s="90"/>
      <c r="AA17" s="97"/>
      <c r="AB17" s="7"/>
      <c r="AC17" s="96"/>
      <c r="AD17" s="90"/>
      <c r="AE17" s="90"/>
    </row>
    <row r="18" spans="1:31" ht="12" customHeight="1">
      <c r="A18" s="105" t="s">
        <v>199</v>
      </c>
      <c r="B18" s="102">
        <v>0.6375</v>
      </c>
      <c r="C18" s="107">
        <v>2001</v>
      </c>
      <c r="D18" s="110">
        <f t="shared" si="0"/>
        <v>0.1275</v>
      </c>
      <c r="E18" s="105"/>
      <c r="F18" s="102"/>
      <c r="G18" s="87"/>
      <c r="H18" s="121"/>
      <c r="I18" s="105"/>
      <c r="J18" s="102">
        <v>0.68125</v>
      </c>
      <c r="K18" s="102">
        <v>0.6875</v>
      </c>
      <c r="L18" s="102">
        <v>0.6826388888888889</v>
      </c>
      <c r="M18" s="102"/>
      <c r="N18" s="102">
        <v>0.6708333333333334</v>
      </c>
      <c r="O18" s="102">
        <v>0.6729166666666666</v>
      </c>
      <c r="P18" s="102"/>
      <c r="Q18" s="102">
        <v>0.7041666666666666</v>
      </c>
      <c r="R18" s="102">
        <v>0.7041666666666666</v>
      </c>
      <c r="S18" s="102"/>
      <c r="T18" s="122"/>
      <c r="U18" s="101"/>
      <c r="W18" s="6"/>
      <c r="X18" s="6"/>
      <c r="Y18" s="7"/>
      <c r="Z18" s="90"/>
      <c r="AA18" s="97"/>
      <c r="AB18" s="7"/>
      <c r="AC18" s="96"/>
      <c r="AD18" s="90"/>
      <c r="AE18" s="90"/>
    </row>
    <row r="19" spans="1:31" ht="12" customHeight="1">
      <c r="A19" s="105" t="s">
        <v>200</v>
      </c>
      <c r="B19" s="102">
        <v>0.642361111111111</v>
      </c>
      <c r="C19" s="107">
        <v>2008</v>
      </c>
      <c r="D19" s="110">
        <f t="shared" si="0"/>
        <v>0.1284722222222222</v>
      </c>
      <c r="E19" s="105"/>
      <c r="F19" s="102"/>
      <c r="G19" s="87"/>
      <c r="H19" s="121"/>
      <c r="I19" s="105"/>
      <c r="J19" s="107"/>
      <c r="K19" s="102"/>
      <c r="L19" s="102"/>
      <c r="M19" s="102"/>
      <c r="N19" s="102"/>
      <c r="O19" s="102"/>
      <c r="P19" s="102"/>
      <c r="Q19" s="102"/>
      <c r="R19" s="102"/>
      <c r="S19" s="102"/>
      <c r="T19" s="122"/>
      <c r="U19" s="101"/>
      <c r="W19" s="6"/>
      <c r="X19" s="6"/>
      <c r="Y19" s="7"/>
      <c r="Z19" s="7"/>
      <c r="AA19" s="97"/>
      <c r="AB19" s="7"/>
      <c r="AC19" s="96"/>
      <c r="AD19" s="90"/>
      <c r="AE19" s="90"/>
    </row>
    <row r="20" spans="1:31" ht="12" customHeight="1">
      <c r="A20" s="105" t="s">
        <v>201</v>
      </c>
      <c r="B20" s="102">
        <v>0.6444444444444445</v>
      </c>
      <c r="C20" s="107">
        <v>2015</v>
      </c>
      <c r="D20" s="110">
        <f t="shared" si="0"/>
        <v>0.1288888888888889</v>
      </c>
      <c r="E20" s="105"/>
      <c r="F20" s="102">
        <v>0.6513888888888889</v>
      </c>
      <c r="G20" s="87">
        <f>+F20-B20</f>
        <v>0.00694444444444442</v>
      </c>
      <c r="H20" s="107">
        <v>2011</v>
      </c>
      <c r="I20" s="105"/>
      <c r="J20" s="107"/>
      <c r="K20" s="102">
        <v>0.6513888888888889</v>
      </c>
      <c r="L20" s="102"/>
      <c r="M20" s="102"/>
      <c r="N20" s="102">
        <v>0.7006944444444444</v>
      </c>
      <c r="O20" s="102">
        <v>0.6444444444444445</v>
      </c>
      <c r="P20" s="102">
        <v>0.6479166666666667</v>
      </c>
      <c r="Q20" s="102"/>
      <c r="R20" s="124">
        <v>0.6569444444444444</v>
      </c>
      <c r="S20" s="102"/>
      <c r="T20" s="122"/>
      <c r="U20" s="101"/>
      <c r="V20" s="90"/>
      <c r="W20" s="6"/>
      <c r="X20" s="6"/>
      <c r="Y20" s="7"/>
      <c r="Z20" s="7"/>
      <c r="AA20" s="97"/>
      <c r="AB20" s="7"/>
      <c r="AC20" s="96"/>
      <c r="AD20" s="90"/>
      <c r="AE20" s="90"/>
    </row>
    <row r="21" spans="1:31" ht="12" customHeight="1">
      <c r="A21" s="105" t="s">
        <v>202</v>
      </c>
      <c r="B21" s="102">
        <v>0.6458333333333334</v>
      </c>
      <c r="C21" s="107">
        <v>2012</v>
      </c>
      <c r="D21" s="110">
        <f t="shared" si="0"/>
        <v>0.12916666666666668</v>
      </c>
      <c r="E21" s="105"/>
      <c r="F21" s="102"/>
      <c r="G21" s="87"/>
      <c r="H21" s="107"/>
      <c r="I21" s="105"/>
      <c r="J21" s="107"/>
      <c r="K21" s="102"/>
      <c r="L21" s="102">
        <v>0.6458333333333334</v>
      </c>
      <c r="M21" s="102"/>
      <c r="N21" s="102"/>
      <c r="O21" s="102"/>
      <c r="P21" s="102"/>
      <c r="Q21" s="102"/>
      <c r="R21" s="102"/>
      <c r="S21" s="102"/>
      <c r="T21" s="122"/>
      <c r="U21" s="101"/>
      <c r="W21" s="6"/>
      <c r="X21" s="6"/>
      <c r="Y21" s="7"/>
      <c r="Z21" s="7"/>
      <c r="AA21" s="97"/>
      <c r="AB21" s="91"/>
      <c r="AC21" s="96"/>
      <c r="AD21" s="90"/>
      <c r="AE21" s="90"/>
    </row>
    <row r="22" spans="1:26" ht="12" customHeight="1">
      <c r="A22" s="103" t="s">
        <v>317</v>
      </c>
      <c r="B22" s="102">
        <v>0.6458333333333334</v>
      </c>
      <c r="C22" s="107">
        <v>1987</v>
      </c>
      <c r="D22" s="110">
        <f t="shared" si="0"/>
        <v>0.12916666666666668</v>
      </c>
      <c r="E22" s="105"/>
      <c r="F22" s="105"/>
      <c r="G22" s="105"/>
      <c r="H22" s="105"/>
      <c r="I22" s="105"/>
      <c r="J22" s="105"/>
      <c r="K22" s="102">
        <v>0.7631944444444444</v>
      </c>
      <c r="L22" s="102">
        <v>0.720138888888889</v>
      </c>
      <c r="M22" s="110">
        <v>0.7534722222222222</v>
      </c>
      <c r="N22" s="102"/>
      <c r="O22" s="102"/>
      <c r="P22" s="102">
        <v>0.8125</v>
      </c>
      <c r="Q22" s="102">
        <v>0.8604166666666666</v>
      </c>
      <c r="R22" s="102">
        <v>0.7923611111111111</v>
      </c>
      <c r="S22" s="102"/>
      <c r="T22" s="102"/>
      <c r="U22" s="101"/>
      <c r="W22" s="6" t="str">
        <f>U22&amp;" "&amp;V22</f>
        <v> </v>
      </c>
      <c r="X22" s="6"/>
      <c r="Z22" s="7"/>
    </row>
    <row r="23" spans="1:30" ht="12" customHeight="1">
      <c r="A23" s="105" t="s">
        <v>203</v>
      </c>
      <c r="B23" s="102">
        <v>0.6493055555555556</v>
      </c>
      <c r="C23" s="107">
        <v>2009</v>
      </c>
      <c r="D23" s="110">
        <f t="shared" si="0"/>
        <v>0.12986111111111112</v>
      </c>
      <c r="E23" s="105"/>
      <c r="F23" s="102"/>
      <c r="G23" s="87"/>
      <c r="H23" s="121"/>
      <c r="I23" s="105"/>
      <c r="J23" s="107"/>
      <c r="K23" s="102">
        <v>0.7013888888888888</v>
      </c>
      <c r="L23" s="102"/>
      <c r="M23" s="102"/>
      <c r="N23" s="102"/>
      <c r="O23" s="102"/>
      <c r="P23" s="102"/>
      <c r="Q23" s="102"/>
      <c r="R23" s="102"/>
      <c r="S23" s="102"/>
      <c r="T23" s="122"/>
      <c r="U23" s="101"/>
      <c r="W23" s="6"/>
      <c r="X23" s="6"/>
      <c r="Y23" s="7"/>
      <c r="Z23" s="7"/>
      <c r="AA23" s="97"/>
      <c r="AB23" s="7"/>
      <c r="AC23" s="96"/>
      <c r="AD23" s="90"/>
    </row>
    <row r="24" spans="1:30" ht="12" customHeight="1">
      <c r="A24" s="136" t="s">
        <v>383</v>
      </c>
      <c r="B24" s="124">
        <v>0.65625</v>
      </c>
      <c r="C24" s="125">
        <v>2018</v>
      </c>
      <c r="D24" s="126">
        <f t="shared" si="0"/>
        <v>0.13125</v>
      </c>
      <c r="E24" s="105"/>
      <c r="F24" s="102"/>
      <c r="G24" s="87"/>
      <c r="H24" s="121"/>
      <c r="I24" s="105"/>
      <c r="J24" s="107"/>
      <c r="K24" s="102"/>
      <c r="L24" s="102"/>
      <c r="M24" s="102"/>
      <c r="N24" s="102"/>
      <c r="O24" s="102"/>
      <c r="P24" s="102"/>
      <c r="Q24" s="102"/>
      <c r="R24" s="124">
        <v>0.65625</v>
      </c>
      <c r="S24" s="102"/>
      <c r="T24" s="122"/>
      <c r="U24" s="101"/>
      <c r="W24" s="6"/>
      <c r="X24" s="6"/>
      <c r="Y24" s="7"/>
      <c r="Z24" s="7"/>
      <c r="AA24" s="97"/>
      <c r="AB24" s="7"/>
      <c r="AC24" s="96"/>
      <c r="AD24" s="90"/>
    </row>
    <row r="25" spans="1:31" ht="12" customHeight="1">
      <c r="A25" s="105" t="s">
        <v>204</v>
      </c>
      <c r="B25" s="102">
        <v>0.6604166666666667</v>
      </c>
      <c r="C25" s="107">
        <v>2009</v>
      </c>
      <c r="D25" s="110">
        <f t="shared" si="0"/>
        <v>0.13208333333333333</v>
      </c>
      <c r="E25" s="105"/>
      <c r="F25" s="102"/>
      <c r="G25" s="87"/>
      <c r="H25" s="121"/>
      <c r="I25" s="105"/>
      <c r="J25" s="102">
        <v>0.7041666666666666</v>
      </c>
      <c r="K25" s="102">
        <v>0.6986111111111111</v>
      </c>
      <c r="L25" s="102">
        <v>0.7048611111111112</v>
      </c>
      <c r="M25" s="102"/>
      <c r="N25" s="102"/>
      <c r="O25" s="102"/>
      <c r="P25" s="102"/>
      <c r="Q25" s="102"/>
      <c r="R25" s="102"/>
      <c r="S25" s="102"/>
      <c r="T25" s="122"/>
      <c r="U25" s="101"/>
      <c r="W25" s="6"/>
      <c r="X25" s="6"/>
      <c r="Y25" s="7"/>
      <c r="Z25" s="7"/>
      <c r="AA25" s="97"/>
      <c r="AB25" s="7"/>
      <c r="AC25" s="96"/>
      <c r="AD25" s="90"/>
      <c r="AE25" s="90"/>
    </row>
    <row r="26" spans="1:31" ht="12" customHeight="1">
      <c r="A26" s="105" t="s">
        <v>205</v>
      </c>
      <c r="B26" s="102">
        <v>0.6611111111111111</v>
      </c>
      <c r="C26" s="107">
        <v>1993</v>
      </c>
      <c r="D26" s="110">
        <f t="shared" si="0"/>
        <v>0.1322222222222222</v>
      </c>
      <c r="E26" s="105"/>
      <c r="F26" s="102"/>
      <c r="G26" s="87"/>
      <c r="H26" s="121"/>
      <c r="I26" s="105"/>
      <c r="J26" s="107"/>
      <c r="K26" s="102"/>
      <c r="L26" s="102"/>
      <c r="M26" s="102"/>
      <c r="N26" s="102"/>
      <c r="O26" s="102"/>
      <c r="P26" s="102"/>
      <c r="Q26" s="102">
        <v>0.7951388888888888</v>
      </c>
      <c r="R26" s="102">
        <v>0.8013888888888889</v>
      </c>
      <c r="S26" s="102"/>
      <c r="T26" s="122"/>
      <c r="U26" s="101"/>
      <c r="W26" s="6"/>
      <c r="X26" s="6"/>
      <c r="Z26" s="7"/>
      <c r="AA26" s="6"/>
      <c r="AB26" s="7"/>
      <c r="AC26" s="96"/>
      <c r="AD26" s="90"/>
      <c r="AE26" s="90"/>
    </row>
    <row r="27" spans="1:31" ht="12" customHeight="1">
      <c r="A27" s="103" t="s">
        <v>206</v>
      </c>
      <c r="B27" s="102">
        <v>0.6625</v>
      </c>
      <c r="C27" s="107">
        <v>2012</v>
      </c>
      <c r="D27" s="110">
        <f t="shared" si="0"/>
        <v>0.1325</v>
      </c>
      <c r="E27" s="105"/>
      <c r="F27" s="102">
        <v>0.6666666666666666</v>
      </c>
      <c r="G27" s="87">
        <f>+F27-B27</f>
        <v>0.004166666666666652</v>
      </c>
      <c r="H27" s="121">
        <v>2011</v>
      </c>
      <c r="I27" s="105"/>
      <c r="J27" s="102"/>
      <c r="K27" s="102">
        <v>0.6666666666666666</v>
      </c>
      <c r="L27" s="102">
        <v>0.6625</v>
      </c>
      <c r="M27" s="102"/>
      <c r="N27" s="102"/>
      <c r="O27" s="102"/>
      <c r="P27" s="102"/>
      <c r="Q27" s="102"/>
      <c r="R27" s="102"/>
      <c r="S27" s="102"/>
      <c r="T27" s="122"/>
      <c r="U27" s="101"/>
      <c r="W27" s="6"/>
      <c r="X27" s="6"/>
      <c r="Y27" s="7"/>
      <c r="Z27" s="7"/>
      <c r="AA27" s="97"/>
      <c r="AB27" s="7"/>
      <c r="AC27" s="96"/>
      <c r="AD27" s="7"/>
      <c r="AE27" s="90"/>
    </row>
    <row r="28" spans="1:31" ht="12" customHeight="1">
      <c r="A28" s="105" t="s">
        <v>207</v>
      </c>
      <c r="B28" s="102">
        <v>0.6694444444444444</v>
      </c>
      <c r="C28" s="107">
        <v>1983</v>
      </c>
      <c r="D28" s="110">
        <f t="shared" si="0"/>
        <v>0.1338888888888889</v>
      </c>
      <c r="E28" s="103"/>
      <c r="F28" s="102"/>
      <c r="G28" s="87"/>
      <c r="H28" s="121"/>
      <c r="I28" s="105"/>
      <c r="J28" s="107"/>
      <c r="K28" s="102"/>
      <c r="L28" s="102"/>
      <c r="M28" s="102"/>
      <c r="N28" s="102"/>
      <c r="O28" s="102"/>
      <c r="P28" s="102"/>
      <c r="Q28" s="102">
        <v>0.8215277777777777</v>
      </c>
      <c r="R28" s="102">
        <v>0.8458333333333333</v>
      </c>
      <c r="S28" s="102"/>
      <c r="T28" s="122"/>
      <c r="U28" s="101"/>
      <c r="W28" s="6"/>
      <c r="X28" s="6"/>
      <c r="Y28" s="7"/>
      <c r="Z28" s="7"/>
      <c r="AA28" s="97"/>
      <c r="AB28" s="7"/>
      <c r="AC28" s="96"/>
      <c r="AD28" s="90"/>
      <c r="AE28" s="90"/>
    </row>
    <row r="29" spans="1:31" ht="12" customHeight="1">
      <c r="A29" s="103" t="s">
        <v>208</v>
      </c>
      <c r="B29" s="102">
        <v>0.6701388888888888</v>
      </c>
      <c r="C29" s="107">
        <v>1983</v>
      </c>
      <c r="D29" s="110">
        <f t="shared" si="0"/>
        <v>0.13402777777777777</v>
      </c>
      <c r="E29" s="103"/>
      <c r="F29" s="102"/>
      <c r="G29" s="87"/>
      <c r="H29" s="121"/>
      <c r="I29" s="105"/>
      <c r="J29" s="107"/>
      <c r="K29" s="102">
        <v>0.6749999999999999</v>
      </c>
      <c r="L29" s="102">
        <v>0.7055555555555556</v>
      </c>
      <c r="M29" s="102">
        <v>0.7041666666666666</v>
      </c>
      <c r="N29" s="102"/>
      <c r="O29" s="102">
        <v>0.7402777777777777</v>
      </c>
      <c r="P29" s="102"/>
      <c r="Q29" s="102">
        <v>0.7319444444444444</v>
      </c>
      <c r="R29" s="102">
        <v>0.7152777777777778</v>
      </c>
      <c r="S29" s="102"/>
      <c r="T29" s="122"/>
      <c r="U29" s="101"/>
      <c r="W29" s="6"/>
      <c r="X29" s="6"/>
      <c r="Y29" s="7"/>
      <c r="Z29" s="7"/>
      <c r="AA29" s="97"/>
      <c r="AB29" s="7"/>
      <c r="AC29" s="96"/>
      <c r="AD29" s="90"/>
      <c r="AE29" s="90"/>
    </row>
    <row r="30" spans="1:31" ht="12" customHeight="1">
      <c r="A30" s="105" t="s">
        <v>209</v>
      </c>
      <c r="B30" s="102">
        <v>0.6722222222222222</v>
      </c>
      <c r="C30" s="107">
        <v>2016</v>
      </c>
      <c r="D30" s="110">
        <f t="shared" si="0"/>
        <v>0.13444444444444442</v>
      </c>
      <c r="E30" s="105"/>
      <c r="F30" s="102">
        <v>0.6770833333333334</v>
      </c>
      <c r="G30" s="87">
        <f>+F30-B30</f>
        <v>0.004861111111111205</v>
      </c>
      <c r="H30" s="121">
        <v>2014</v>
      </c>
      <c r="I30" s="105"/>
      <c r="J30" s="105"/>
      <c r="K30" s="105"/>
      <c r="L30" s="102"/>
      <c r="M30" s="102"/>
      <c r="N30" s="102">
        <v>0.6770833333333334</v>
      </c>
      <c r="O30" s="102">
        <v>0.6840277777777778</v>
      </c>
      <c r="P30" s="102">
        <v>0.6722222222222222</v>
      </c>
      <c r="Q30" s="102"/>
      <c r="R30" s="124">
        <v>0.6729166666666666</v>
      </c>
      <c r="S30" s="102"/>
      <c r="T30" s="122"/>
      <c r="U30" s="101"/>
      <c r="W30" s="6"/>
      <c r="X30" s="6"/>
      <c r="Y30" s="7"/>
      <c r="Z30" s="7"/>
      <c r="AA30" s="97"/>
      <c r="AB30" s="7"/>
      <c r="AC30" s="96"/>
      <c r="AD30" s="90"/>
      <c r="AE30" s="90"/>
    </row>
    <row r="31" spans="1:30" ht="12" customHeight="1">
      <c r="A31" s="105" t="s">
        <v>210</v>
      </c>
      <c r="B31" s="102">
        <v>0.6736111111111112</v>
      </c>
      <c r="C31" s="107"/>
      <c r="D31" s="110">
        <f t="shared" si="0"/>
        <v>0.13472222222222224</v>
      </c>
      <c r="E31" s="105"/>
      <c r="F31" s="105"/>
      <c r="G31" s="105"/>
      <c r="H31" s="105"/>
      <c r="I31" s="105"/>
      <c r="J31" s="105"/>
      <c r="K31" s="105"/>
      <c r="L31" s="87"/>
      <c r="M31" s="87"/>
      <c r="N31" s="87">
        <v>0.688888888888889</v>
      </c>
      <c r="O31" s="87">
        <v>0.7055555555555556</v>
      </c>
      <c r="P31" s="87">
        <v>0.69375</v>
      </c>
      <c r="Q31" s="87">
        <v>0.6749999999999999</v>
      </c>
      <c r="R31" s="102">
        <v>0.7472222222222222</v>
      </c>
      <c r="S31" s="102"/>
      <c r="T31" s="122"/>
      <c r="U31" s="101"/>
      <c r="W31" s="6"/>
      <c r="X31" s="6"/>
      <c r="Y31" s="7"/>
      <c r="Z31" s="7"/>
      <c r="AA31" s="97"/>
      <c r="AB31" s="7"/>
      <c r="AC31" s="96"/>
      <c r="AD31" s="90"/>
    </row>
    <row r="32" spans="1:31" ht="12" customHeight="1">
      <c r="A32" s="103" t="s">
        <v>211</v>
      </c>
      <c r="B32" s="102">
        <v>0.675</v>
      </c>
      <c r="C32" s="107"/>
      <c r="D32" s="110">
        <f t="shared" si="0"/>
        <v>0.135</v>
      </c>
      <c r="E32" s="103"/>
      <c r="F32" s="102"/>
      <c r="G32" s="87"/>
      <c r="H32" s="121"/>
      <c r="I32" s="105"/>
      <c r="J32" s="107"/>
      <c r="K32" s="102"/>
      <c r="L32" s="102"/>
      <c r="M32" s="102"/>
      <c r="N32" s="102"/>
      <c r="O32" s="102"/>
      <c r="P32" s="102"/>
      <c r="Q32" s="102"/>
      <c r="R32" s="102"/>
      <c r="S32" s="102"/>
      <c r="T32" s="122"/>
      <c r="U32" s="101"/>
      <c r="W32" s="6"/>
      <c r="X32" s="6"/>
      <c r="Y32" s="7"/>
      <c r="Z32" s="7"/>
      <c r="AA32" s="97"/>
      <c r="AB32" s="91"/>
      <c r="AC32" s="96"/>
      <c r="AD32" s="90"/>
      <c r="AE32" s="90"/>
    </row>
    <row r="33" spans="1:31" ht="12" customHeight="1">
      <c r="A33" s="103" t="s">
        <v>212</v>
      </c>
      <c r="B33" s="102">
        <v>0.6756944444444444</v>
      </c>
      <c r="C33" s="107">
        <v>2013</v>
      </c>
      <c r="D33" s="110">
        <f t="shared" si="0"/>
        <v>0.13513888888888886</v>
      </c>
      <c r="E33" s="105"/>
      <c r="F33" s="102">
        <v>0.6909722222222222</v>
      </c>
      <c r="G33" s="87">
        <f aca="true" t="shared" si="1" ref="G33:G38">+F33-B33</f>
        <v>0.015277777777777835</v>
      </c>
      <c r="H33" s="121">
        <v>2013</v>
      </c>
      <c r="I33" s="105"/>
      <c r="J33" s="102"/>
      <c r="K33" s="102"/>
      <c r="L33" s="105"/>
      <c r="M33" s="102">
        <v>0.6756944444444444</v>
      </c>
      <c r="N33" s="102">
        <v>0.6819444444444445</v>
      </c>
      <c r="O33" s="102"/>
      <c r="P33" s="105"/>
      <c r="Q33" s="102"/>
      <c r="R33" s="102"/>
      <c r="S33" s="102"/>
      <c r="T33" s="122"/>
      <c r="U33" s="101"/>
      <c r="W33" s="6"/>
      <c r="X33" s="6"/>
      <c r="Y33" s="96"/>
      <c r="Z33" s="7"/>
      <c r="AA33" s="97"/>
      <c r="AB33" s="7"/>
      <c r="AC33" s="96"/>
      <c r="AD33" s="90"/>
      <c r="AE33" s="90"/>
    </row>
    <row r="34" spans="1:31" ht="12" customHeight="1">
      <c r="A34" s="105" t="s">
        <v>213</v>
      </c>
      <c r="B34" s="102">
        <v>0.6840277777777778</v>
      </c>
      <c r="C34" s="107">
        <v>2016</v>
      </c>
      <c r="D34" s="110">
        <f t="shared" si="0"/>
        <v>0.13680555555555557</v>
      </c>
      <c r="E34" s="105"/>
      <c r="F34" s="87">
        <v>0.6916666666666668</v>
      </c>
      <c r="G34" s="87">
        <f t="shared" si="1"/>
        <v>0.007638888888888973</v>
      </c>
      <c r="H34" s="121">
        <v>2015</v>
      </c>
      <c r="I34" s="105"/>
      <c r="J34" s="105"/>
      <c r="K34" s="105"/>
      <c r="L34" s="105"/>
      <c r="M34" s="105"/>
      <c r="N34" s="105"/>
      <c r="O34" s="87">
        <v>0.6916666666666668</v>
      </c>
      <c r="P34" s="102">
        <v>0.6840277777777778</v>
      </c>
      <c r="Q34" s="102">
        <v>0.7069444444444444</v>
      </c>
      <c r="R34" s="102">
        <v>0.7333333333333334</v>
      </c>
      <c r="S34" s="102"/>
      <c r="T34" s="122"/>
      <c r="U34" s="101"/>
      <c r="W34" s="6"/>
      <c r="X34" s="6"/>
      <c r="Y34" s="7"/>
      <c r="Z34" s="7"/>
      <c r="AA34" s="97"/>
      <c r="AB34" s="7"/>
      <c r="AC34" s="96"/>
      <c r="AD34" s="90"/>
      <c r="AE34" s="90"/>
    </row>
    <row r="35" spans="1:31" ht="12" customHeight="1">
      <c r="A35" s="105" t="s">
        <v>214</v>
      </c>
      <c r="B35" s="102">
        <v>0.686111111111111</v>
      </c>
      <c r="C35" s="107">
        <v>2018</v>
      </c>
      <c r="D35" s="110">
        <f>B35/5</f>
        <v>0.1372222222222222</v>
      </c>
      <c r="E35" s="105"/>
      <c r="F35" s="102">
        <v>0.6993055555555556</v>
      </c>
      <c r="G35" s="87">
        <f t="shared" si="1"/>
        <v>0.01319444444444462</v>
      </c>
      <c r="H35" s="121">
        <v>2016</v>
      </c>
      <c r="I35" s="105"/>
      <c r="J35" s="107"/>
      <c r="K35" s="102"/>
      <c r="L35" s="102"/>
      <c r="M35" s="102"/>
      <c r="N35" s="102"/>
      <c r="O35" s="102">
        <v>0.7326388888888888</v>
      </c>
      <c r="P35" s="102">
        <v>0.6993055555555556</v>
      </c>
      <c r="Q35" s="102">
        <v>0.7111111111111111</v>
      </c>
      <c r="R35" s="102">
        <v>0.686111111111111</v>
      </c>
      <c r="S35" s="102"/>
      <c r="T35" s="122"/>
      <c r="U35" s="101"/>
      <c r="W35" s="6"/>
      <c r="X35" s="6"/>
      <c r="Y35" s="7"/>
      <c r="Z35" s="7"/>
      <c r="AA35" s="97"/>
      <c r="AB35" s="7"/>
      <c r="AC35" s="96"/>
      <c r="AD35" s="90"/>
      <c r="AE35" s="90"/>
    </row>
    <row r="36" spans="1:31" ht="12" customHeight="1">
      <c r="A36" s="103" t="s">
        <v>215</v>
      </c>
      <c r="B36" s="102">
        <v>0.6895833333333333</v>
      </c>
      <c r="C36" s="107">
        <v>2015</v>
      </c>
      <c r="D36" s="110">
        <f t="shared" si="0"/>
        <v>0.13791666666666666</v>
      </c>
      <c r="E36" s="105"/>
      <c r="F36" s="102">
        <v>0.69375</v>
      </c>
      <c r="G36" s="87">
        <f t="shared" si="1"/>
        <v>0.004166666666666652</v>
      </c>
      <c r="H36" s="121">
        <v>2014</v>
      </c>
      <c r="I36" s="105"/>
      <c r="J36" s="102"/>
      <c r="K36" s="102">
        <v>0.7374999999999999</v>
      </c>
      <c r="L36" s="102">
        <v>0.7138888888888889</v>
      </c>
      <c r="M36" s="102">
        <v>0.7145833333333332</v>
      </c>
      <c r="N36" s="102">
        <v>0.69375</v>
      </c>
      <c r="O36" s="102">
        <v>0.6895833333333333</v>
      </c>
      <c r="P36" s="102">
        <v>0.6972222222222223</v>
      </c>
      <c r="Q36" s="102">
        <v>0.7069444444444444</v>
      </c>
      <c r="R36" s="102">
        <v>0.7104166666666667</v>
      </c>
      <c r="S36" s="102"/>
      <c r="T36" s="122"/>
      <c r="U36" s="101"/>
      <c r="W36" s="6"/>
      <c r="X36" s="6"/>
      <c r="Y36" s="7"/>
      <c r="Z36" s="7"/>
      <c r="AA36" s="97"/>
      <c r="AB36" s="7"/>
      <c r="AC36" s="96"/>
      <c r="AD36" s="90"/>
      <c r="AE36" s="90"/>
    </row>
    <row r="37" spans="1:31" ht="12" customHeight="1">
      <c r="A37" s="105" t="s">
        <v>216</v>
      </c>
      <c r="B37" s="102">
        <v>0.6902777777777778</v>
      </c>
      <c r="C37" s="107">
        <v>2017</v>
      </c>
      <c r="D37" s="110">
        <f t="shared" si="0"/>
        <v>0.13805555555555554</v>
      </c>
      <c r="E37" s="105"/>
      <c r="F37" s="102">
        <v>0.7347222222222222</v>
      </c>
      <c r="G37" s="87">
        <f t="shared" si="1"/>
        <v>0.0444444444444444</v>
      </c>
      <c r="H37" s="121">
        <v>2017</v>
      </c>
      <c r="I37" s="105"/>
      <c r="J37" s="105"/>
      <c r="K37" s="105"/>
      <c r="L37" s="105"/>
      <c r="M37" s="105"/>
      <c r="N37" s="105"/>
      <c r="O37" s="87"/>
      <c r="P37" s="105"/>
      <c r="Q37" s="102">
        <v>0.6902777777777778</v>
      </c>
      <c r="R37" s="102">
        <v>0.8034722222222223</v>
      </c>
      <c r="S37" s="102"/>
      <c r="T37" s="122"/>
      <c r="U37" s="101"/>
      <c r="W37" s="6"/>
      <c r="X37" s="6"/>
      <c r="Z37" s="7"/>
      <c r="AA37" s="6"/>
      <c r="AB37" s="7"/>
      <c r="AC37" s="96"/>
      <c r="AD37" s="90"/>
      <c r="AE37" s="90"/>
    </row>
    <row r="38" spans="1:31" ht="12" customHeight="1">
      <c r="A38" s="105" t="s">
        <v>217</v>
      </c>
      <c r="B38" s="102">
        <v>0.6930555555555555</v>
      </c>
      <c r="C38" s="107">
        <v>2015</v>
      </c>
      <c r="D38" s="110">
        <f aca="true" t="shared" si="2" ref="D38:D76">B38/5</f>
        <v>0.1386111111111111</v>
      </c>
      <c r="E38" s="105"/>
      <c r="F38" s="102">
        <v>0.7263888888888889</v>
      </c>
      <c r="G38" s="87">
        <f t="shared" si="1"/>
        <v>0.033333333333333326</v>
      </c>
      <c r="H38" s="107">
        <v>2015</v>
      </c>
      <c r="I38" s="105"/>
      <c r="J38" s="107"/>
      <c r="K38" s="102"/>
      <c r="L38" s="102"/>
      <c r="M38" s="102"/>
      <c r="N38" s="102"/>
      <c r="O38" s="102">
        <v>0.7263888888888889</v>
      </c>
      <c r="P38" s="102">
        <v>0.6930555555555555</v>
      </c>
      <c r="Q38" s="102">
        <v>0.7715277777777777</v>
      </c>
      <c r="R38" s="102">
        <v>0.7083333333333334</v>
      </c>
      <c r="S38" s="102"/>
      <c r="T38" s="122"/>
      <c r="U38" s="101"/>
      <c r="W38" s="6"/>
      <c r="X38" s="6"/>
      <c r="Y38" s="7"/>
      <c r="Z38" s="7"/>
      <c r="AA38" s="97"/>
      <c r="AB38" s="7"/>
      <c r="AC38" s="96"/>
      <c r="AD38" s="7"/>
      <c r="AE38" s="90"/>
    </row>
    <row r="39" spans="1:31" ht="12" customHeight="1">
      <c r="A39" s="103" t="s">
        <v>218</v>
      </c>
      <c r="B39" s="102">
        <v>0.69375</v>
      </c>
      <c r="C39" s="107">
        <v>2009</v>
      </c>
      <c r="D39" s="110">
        <f t="shared" si="2"/>
        <v>0.13874999999999998</v>
      </c>
      <c r="E39" s="105"/>
      <c r="F39" s="102"/>
      <c r="G39" s="87"/>
      <c r="H39" s="121"/>
      <c r="I39" s="105"/>
      <c r="J39" s="102">
        <v>0.7416666666666667</v>
      </c>
      <c r="K39" s="102">
        <v>0.7916666666666666</v>
      </c>
      <c r="L39" s="102">
        <v>0.7180555555555556</v>
      </c>
      <c r="M39" s="102">
        <v>0.7111111111111111</v>
      </c>
      <c r="N39" s="102"/>
      <c r="O39" s="102"/>
      <c r="P39" s="102"/>
      <c r="Q39" s="102">
        <v>0.7430555555555555</v>
      </c>
      <c r="R39" s="102"/>
      <c r="S39" s="102"/>
      <c r="T39" s="122"/>
      <c r="U39" s="101"/>
      <c r="W39" s="6"/>
      <c r="X39" s="6"/>
      <c r="Y39" s="7"/>
      <c r="Z39" s="7"/>
      <c r="AA39" s="97"/>
      <c r="AB39" s="7"/>
      <c r="AC39" s="96"/>
      <c r="AD39" s="90"/>
      <c r="AE39" s="90"/>
    </row>
    <row r="40" spans="1:31" ht="12" customHeight="1">
      <c r="A40" s="103" t="s">
        <v>219</v>
      </c>
      <c r="B40" s="102">
        <v>0.6958333333333333</v>
      </c>
      <c r="C40" s="107">
        <v>2012</v>
      </c>
      <c r="D40" s="110">
        <f t="shared" si="2"/>
        <v>0.13916666666666666</v>
      </c>
      <c r="E40" s="105"/>
      <c r="F40" s="102">
        <v>0.7125</v>
      </c>
      <c r="G40" s="87">
        <f>+F40-B40</f>
        <v>0.01666666666666672</v>
      </c>
      <c r="H40" s="121">
        <v>2009</v>
      </c>
      <c r="I40" s="105"/>
      <c r="J40" s="102">
        <v>0.7611111111111111</v>
      </c>
      <c r="K40" s="102">
        <v>0.7326388888888888</v>
      </c>
      <c r="L40" s="102">
        <v>0.6958333333333333</v>
      </c>
      <c r="M40" s="102">
        <v>0.7277777777777777</v>
      </c>
      <c r="N40" s="102">
        <v>0.7243055555555555</v>
      </c>
      <c r="O40" s="102">
        <v>0.7534722222222222</v>
      </c>
      <c r="P40" s="102">
        <v>0.71875</v>
      </c>
      <c r="Q40" s="102">
        <v>0.7298611111111111</v>
      </c>
      <c r="R40" s="102">
        <v>0.7368055555555556</v>
      </c>
      <c r="S40" s="102"/>
      <c r="T40" s="122"/>
      <c r="U40" s="119"/>
      <c r="W40" s="6"/>
      <c r="X40" s="6"/>
      <c r="Y40" s="7"/>
      <c r="Z40" s="7"/>
      <c r="AA40" s="97"/>
      <c r="AB40" s="7"/>
      <c r="AC40" s="96"/>
      <c r="AD40" s="90"/>
      <c r="AE40" s="90"/>
    </row>
    <row r="41" spans="1:29" ht="12" customHeight="1">
      <c r="A41" s="105" t="s">
        <v>220</v>
      </c>
      <c r="B41" s="102">
        <v>0.6965277777777777</v>
      </c>
      <c r="C41" s="107">
        <v>2014</v>
      </c>
      <c r="D41" s="110">
        <f t="shared" si="2"/>
        <v>0.13930555555555554</v>
      </c>
      <c r="E41" s="105"/>
      <c r="F41" s="105"/>
      <c r="G41" s="105"/>
      <c r="H41" s="105"/>
      <c r="I41" s="105"/>
      <c r="J41" s="105"/>
      <c r="K41" s="102">
        <v>0.7520833333333333</v>
      </c>
      <c r="L41" s="107"/>
      <c r="M41" s="102">
        <v>0.7159722222222222</v>
      </c>
      <c r="N41" s="102">
        <v>0.6965277777777777</v>
      </c>
      <c r="O41" s="102">
        <v>0.7256944444444445</v>
      </c>
      <c r="P41" s="102">
        <v>0.7208333333333333</v>
      </c>
      <c r="Q41" s="102">
        <v>0.74375</v>
      </c>
      <c r="R41" s="102">
        <v>0.7395833333333334</v>
      </c>
      <c r="S41" s="102"/>
      <c r="T41" s="122"/>
      <c r="U41" s="101"/>
      <c r="W41" s="6"/>
      <c r="X41" s="6"/>
      <c r="Y41" s="7"/>
      <c r="Z41" s="7"/>
      <c r="AA41" s="90"/>
      <c r="AC41" s="96"/>
    </row>
    <row r="42" spans="1:29" ht="12" customHeight="1">
      <c r="A42" s="136" t="s">
        <v>223</v>
      </c>
      <c r="B42" s="124">
        <v>0.6986111111111111</v>
      </c>
      <c r="C42" s="125">
        <v>2018</v>
      </c>
      <c r="D42" s="126">
        <f>B42/5</f>
        <v>0.13972222222222222</v>
      </c>
      <c r="E42" s="105"/>
      <c r="F42" s="102">
        <v>0.7006944444444444</v>
      </c>
      <c r="G42" s="87">
        <f>+F42-B42</f>
        <v>0.002083333333333326</v>
      </c>
      <c r="H42" s="121">
        <v>2018</v>
      </c>
      <c r="I42" s="105"/>
      <c r="J42" s="105"/>
      <c r="K42" s="107"/>
      <c r="L42" s="107"/>
      <c r="M42" s="107"/>
      <c r="N42" s="102">
        <v>0.7736111111111111</v>
      </c>
      <c r="O42" s="107"/>
      <c r="P42" s="102">
        <v>0.7611111111111111</v>
      </c>
      <c r="Q42" s="102">
        <v>0.74375</v>
      </c>
      <c r="R42" s="124">
        <v>0.6986111111111111</v>
      </c>
      <c r="S42" s="102"/>
      <c r="T42" s="122"/>
      <c r="U42" s="101"/>
      <c r="W42" s="6"/>
      <c r="X42" s="6"/>
      <c r="Y42" s="7"/>
      <c r="Z42" s="7"/>
      <c r="AA42" s="90"/>
      <c r="AC42" s="96"/>
    </row>
    <row r="43" spans="1:31" ht="12" customHeight="1">
      <c r="A43" s="103" t="s">
        <v>221</v>
      </c>
      <c r="B43" s="102">
        <v>0.6993055555555556</v>
      </c>
      <c r="C43" s="107">
        <v>2010</v>
      </c>
      <c r="D43" s="110">
        <f t="shared" si="2"/>
        <v>0.13986111111111113</v>
      </c>
      <c r="E43" s="103"/>
      <c r="F43" s="102">
        <v>0.7208333333333333</v>
      </c>
      <c r="G43" s="87">
        <f>+F43-B43</f>
        <v>0.0215277777777777</v>
      </c>
      <c r="H43" s="121">
        <v>2010</v>
      </c>
      <c r="I43" s="105"/>
      <c r="J43" s="102">
        <v>0.6993055555555556</v>
      </c>
      <c r="K43" s="102">
        <v>0.7166666666666667</v>
      </c>
      <c r="L43" s="102"/>
      <c r="M43" s="102"/>
      <c r="N43" s="102"/>
      <c r="O43" s="102"/>
      <c r="P43" s="102"/>
      <c r="Q43" s="102"/>
      <c r="R43" s="102"/>
      <c r="S43" s="102"/>
      <c r="T43" s="122"/>
      <c r="U43" s="101"/>
      <c r="W43" s="6"/>
      <c r="X43" s="6"/>
      <c r="Y43" s="7"/>
      <c r="Z43" s="7"/>
      <c r="AA43" s="97"/>
      <c r="AB43" s="7"/>
      <c r="AC43" s="96"/>
      <c r="AD43" s="90"/>
      <c r="AE43" s="90"/>
    </row>
    <row r="44" spans="1:31" ht="12" customHeight="1">
      <c r="A44" s="105" t="s">
        <v>222</v>
      </c>
      <c r="B44" s="102">
        <v>0.6993055555555556</v>
      </c>
      <c r="C44" s="107">
        <v>2009</v>
      </c>
      <c r="D44" s="110">
        <f t="shared" si="2"/>
        <v>0.13986111111111113</v>
      </c>
      <c r="E44" s="105"/>
      <c r="F44" s="102"/>
      <c r="G44" s="87"/>
      <c r="H44" s="121"/>
      <c r="I44" s="105"/>
      <c r="J44" s="107"/>
      <c r="K44" s="102">
        <v>0.7055555555555556</v>
      </c>
      <c r="L44" s="102">
        <v>0.7333333333333334</v>
      </c>
      <c r="M44" s="102"/>
      <c r="N44" s="102"/>
      <c r="O44" s="87">
        <v>0.7506944444444444</v>
      </c>
      <c r="P44" s="102"/>
      <c r="Q44" s="102">
        <v>0.7527777777777778</v>
      </c>
      <c r="R44" s="102">
        <v>0.75625</v>
      </c>
      <c r="S44" s="102"/>
      <c r="T44" s="122"/>
      <c r="U44" s="101"/>
      <c r="W44" s="6"/>
      <c r="X44" s="6"/>
      <c r="Y44" s="7"/>
      <c r="Z44" s="7"/>
      <c r="AA44" s="97"/>
      <c r="AB44" s="7"/>
      <c r="AC44" s="96"/>
      <c r="AD44" s="90"/>
      <c r="AE44" s="90"/>
    </row>
    <row r="45" spans="1:26" ht="12" customHeight="1">
      <c r="A45" s="136" t="s">
        <v>353</v>
      </c>
      <c r="B45" s="124">
        <v>0.7000000000000001</v>
      </c>
      <c r="C45" s="125">
        <v>2018</v>
      </c>
      <c r="D45" s="126">
        <f>B45/5</f>
        <v>0.14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24">
        <v>0.7000000000000001</v>
      </c>
      <c r="S45" s="102"/>
      <c r="T45" s="102"/>
      <c r="U45" s="101"/>
      <c r="W45" s="6" t="str">
        <f>U45&amp;" "&amp;V45</f>
        <v> </v>
      </c>
      <c r="X45" s="6"/>
      <c r="Z45" s="7"/>
    </row>
    <row r="46" spans="1:31" ht="12" customHeight="1">
      <c r="A46" s="105" t="s">
        <v>370</v>
      </c>
      <c r="B46" s="102">
        <v>0.7006944444444444</v>
      </c>
      <c r="C46" s="107">
        <v>2018</v>
      </c>
      <c r="D46" s="110">
        <f t="shared" si="2"/>
        <v>0.14013888888888887</v>
      </c>
      <c r="E46" s="105"/>
      <c r="F46" s="102"/>
      <c r="G46" s="87"/>
      <c r="H46" s="121"/>
      <c r="I46" s="105"/>
      <c r="J46" s="107"/>
      <c r="K46" s="102"/>
      <c r="L46" s="102"/>
      <c r="M46" s="102"/>
      <c r="N46" s="102"/>
      <c r="O46" s="87"/>
      <c r="P46" s="102">
        <v>0.7687499999999999</v>
      </c>
      <c r="Q46" s="102">
        <v>0.7131944444444445</v>
      </c>
      <c r="R46" s="102">
        <v>0.7006944444444444</v>
      </c>
      <c r="S46" s="102"/>
      <c r="T46" s="122"/>
      <c r="U46" s="101"/>
      <c r="W46" s="6"/>
      <c r="X46" s="6"/>
      <c r="Y46" s="7"/>
      <c r="Z46" s="7"/>
      <c r="AA46" s="97"/>
      <c r="AB46" s="7"/>
      <c r="AC46" s="96"/>
      <c r="AD46" s="90"/>
      <c r="AE46" s="90"/>
    </row>
    <row r="47" spans="1:31" ht="12" customHeight="1">
      <c r="A47" s="105" t="s">
        <v>224</v>
      </c>
      <c r="B47" s="102">
        <v>0.7013888888888888</v>
      </c>
      <c r="C47" s="107">
        <v>2017</v>
      </c>
      <c r="D47" s="110">
        <f t="shared" si="2"/>
        <v>0.14027777777777778</v>
      </c>
      <c r="E47" s="105"/>
      <c r="F47" s="87">
        <v>0.7131944444444445</v>
      </c>
      <c r="G47" s="87">
        <f>+F47-B47</f>
        <v>0.011805555555555625</v>
      </c>
      <c r="H47" s="121">
        <v>2016</v>
      </c>
      <c r="I47" s="105"/>
      <c r="J47" s="102"/>
      <c r="K47" s="102"/>
      <c r="L47" s="102"/>
      <c r="M47" s="102"/>
      <c r="N47" s="102"/>
      <c r="O47" s="102">
        <v>0.7145833333333332</v>
      </c>
      <c r="P47" s="102">
        <v>0.7131944444444445</v>
      </c>
      <c r="Q47" s="102">
        <v>0.7013888888888888</v>
      </c>
      <c r="R47" s="102">
        <v>0.7027777777777778</v>
      </c>
      <c r="S47" s="102"/>
      <c r="T47" s="122"/>
      <c r="U47" s="101"/>
      <c r="V47" s="6"/>
      <c r="W47" s="6"/>
      <c r="X47" s="6"/>
      <c r="Y47" s="7"/>
      <c r="Z47" s="7"/>
      <c r="AA47" s="97"/>
      <c r="AB47" s="7"/>
      <c r="AC47" s="96"/>
      <c r="AD47" s="90"/>
      <c r="AE47" s="90"/>
    </row>
    <row r="48" spans="1:31" ht="12" customHeight="1">
      <c r="A48" s="105" t="s">
        <v>225</v>
      </c>
      <c r="B48" s="102">
        <v>0.7027777777777778</v>
      </c>
      <c r="C48" s="107">
        <v>2015</v>
      </c>
      <c r="D48" s="110">
        <f t="shared" si="2"/>
        <v>0.14055555555555557</v>
      </c>
      <c r="E48" s="105"/>
      <c r="F48" s="102"/>
      <c r="G48" s="87"/>
      <c r="H48" s="107"/>
      <c r="I48" s="105"/>
      <c r="J48" s="107"/>
      <c r="K48" s="102"/>
      <c r="L48" s="102"/>
      <c r="M48" s="102"/>
      <c r="N48" s="102"/>
      <c r="O48" s="102">
        <v>0.7027777777777778</v>
      </c>
      <c r="P48" s="102"/>
      <c r="Q48" s="102">
        <v>0.7097222222222223</v>
      </c>
      <c r="R48" s="124">
        <v>0.7048611111111112</v>
      </c>
      <c r="S48" s="102"/>
      <c r="T48" s="122"/>
      <c r="U48" s="101"/>
      <c r="Z48" s="7"/>
      <c r="AA48" s="97"/>
      <c r="AB48" s="7"/>
      <c r="AC48" s="96"/>
      <c r="AD48" s="90"/>
      <c r="AE48" s="90"/>
    </row>
    <row r="49" spans="1:31" ht="12" customHeight="1">
      <c r="A49" s="105" t="s">
        <v>226</v>
      </c>
      <c r="B49" s="102">
        <v>0.7027777777777778</v>
      </c>
      <c r="C49" s="107">
        <v>2007</v>
      </c>
      <c r="D49" s="110">
        <f t="shared" si="2"/>
        <v>0.14055555555555557</v>
      </c>
      <c r="E49" s="105"/>
      <c r="F49" s="102"/>
      <c r="G49" s="87"/>
      <c r="H49" s="121"/>
      <c r="I49" s="105"/>
      <c r="J49" s="107"/>
      <c r="K49" s="102"/>
      <c r="L49" s="102"/>
      <c r="M49" s="102"/>
      <c r="N49" s="102"/>
      <c r="O49" s="102"/>
      <c r="P49" s="102"/>
      <c r="Q49" s="102"/>
      <c r="R49" s="102"/>
      <c r="S49" s="102"/>
      <c r="T49" s="122"/>
      <c r="U49" s="101"/>
      <c r="Z49" s="7"/>
      <c r="AA49" s="97"/>
      <c r="AB49" s="7"/>
      <c r="AC49" s="96"/>
      <c r="AD49" s="90"/>
      <c r="AE49" s="90"/>
    </row>
    <row r="50" spans="1:31" ht="12" customHeight="1">
      <c r="A50" s="105" t="s">
        <v>227</v>
      </c>
      <c r="B50" s="102">
        <v>0.7034722222222222</v>
      </c>
      <c r="C50" s="107">
        <v>2017</v>
      </c>
      <c r="D50" s="110">
        <f t="shared" si="2"/>
        <v>0.14069444444444443</v>
      </c>
      <c r="E50" s="105"/>
      <c r="F50" s="102">
        <v>0.71875</v>
      </c>
      <c r="G50" s="87">
        <f>+F50-B50</f>
        <v>0.015277777777777835</v>
      </c>
      <c r="H50" s="107">
        <v>2017</v>
      </c>
      <c r="I50" s="105"/>
      <c r="J50" s="107"/>
      <c r="K50" s="102"/>
      <c r="L50" s="102"/>
      <c r="M50" s="102"/>
      <c r="N50" s="102"/>
      <c r="O50" s="102"/>
      <c r="P50" s="102">
        <v>0.7388888888888889</v>
      </c>
      <c r="Q50" s="102">
        <v>0.7034722222222222</v>
      </c>
      <c r="R50" s="102">
        <v>0.7208333333333333</v>
      </c>
      <c r="S50" s="102"/>
      <c r="T50" s="122"/>
      <c r="U50" s="101"/>
      <c r="Z50" s="7"/>
      <c r="AA50" s="6"/>
      <c r="AB50" s="7"/>
      <c r="AC50" s="96"/>
      <c r="AD50" s="90"/>
      <c r="AE50" s="90"/>
    </row>
    <row r="51" spans="1:31" ht="12" customHeight="1">
      <c r="A51" s="105" t="s">
        <v>228</v>
      </c>
      <c r="B51" s="102">
        <v>0.7041666666666666</v>
      </c>
      <c r="C51" s="107">
        <v>1998</v>
      </c>
      <c r="D51" s="110">
        <f t="shared" si="2"/>
        <v>0.1408333333333333</v>
      </c>
      <c r="E51" s="105"/>
      <c r="F51" s="102"/>
      <c r="G51" s="87"/>
      <c r="H51" s="121"/>
      <c r="I51" s="105"/>
      <c r="J51" s="107"/>
      <c r="K51" s="102"/>
      <c r="L51" s="102"/>
      <c r="M51" s="102"/>
      <c r="N51" s="102"/>
      <c r="O51" s="102"/>
      <c r="P51" s="102"/>
      <c r="Q51" s="102"/>
      <c r="R51" s="102"/>
      <c r="S51" s="102"/>
      <c r="T51" s="122"/>
      <c r="U51" s="101"/>
      <c r="Z51" s="7"/>
      <c r="AA51" s="97"/>
      <c r="AB51" s="7"/>
      <c r="AC51" s="96"/>
      <c r="AD51" s="90"/>
      <c r="AE51" s="90"/>
    </row>
    <row r="52" spans="1:31" ht="12" customHeight="1">
      <c r="A52" s="105" t="s">
        <v>234</v>
      </c>
      <c r="B52" s="102">
        <v>0.7076388888888889</v>
      </c>
      <c r="C52" s="107">
        <v>2018</v>
      </c>
      <c r="D52" s="110">
        <f>B52/5</f>
        <v>0.14152777777777778</v>
      </c>
      <c r="E52" s="105"/>
      <c r="F52" s="102">
        <v>0.7215277777777778</v>
      </c>
      <c r="G52" s="87">
        <f>+F52-B52</f>
        <v>0.01388888888888884</v>
      </c>
      <c r="H52" s="121">
        <v>2018</v>
      </c>
      <c r="I52" s="105"/>
      <c r="J52" s="105"/>
      <c r="K52" s="105"/>
      <c r="L52" s="105"/>
      <c r="M52" s="105"/>
      <c r="N52" s="102">
        <v>0.7291666666666666</v>
      </c>
      <c r="O52" s="105"/>
      <c r="P52" s="105"/>
      <c r="Q52" s="102">
        <v>0.7222222222222222</v>
      </c>
      <c r="R52" s="102">
        <v>0.7076388888888889</v>
      </c>
      <c r="S52" s="102"/>
      <c r="T52" s="122"/>
      <c r="U52" s="101"/>
      <c r="Z52" s="7"/>
      <c r="AA52" s="97"/>
      <c r="AB52" s="7"/>
      <c r="AC52" s="96"/>
      <c r="AD52" s="90"/>
      <c r="AE52" s="90"/>
    </row>
    <row r="53" spans="1:31" ht="12" customHeight="1">
      <c r="A53" s="105" t="s">
        <v>229</v>
      </c>
      <c r="B53" s="102">
        <v>0.7076388888888889</v>
      </c>
      <c r="C53" s="107"/>
      <c r="D53" s="110">
        <f t="shared" si="2"/>
        <v>0.14152777777777778</v>
      </c>
      <c r="E53" s="105"/>
      <c r="F53" s="102"/>
      <c r="G53" s="87"/>
      <c r="H53" s="121"/>
      <c r="I53" s="105"/>
      <c r="J53" s="107"/>
      <c r="K53" s="102"/>
      <c r="L53" s="102"/>
      <c r="M53" s="102"/>
      <c r="N53" s="102">
        <v>0.86875</v>
      </c>
      <c r="O53" s="102">
        <v>0.8402777777777778</v>
      </c>
      <c r="P53" s="102"/>
      <c r="Q53" s="102">
        <v>0.8319444444444444</v>
      </c>
      <c r="R53" s="102">
        <v>0.8381944444444445</v>
      </c>
      <c r="S53" s="102"/>
      <c r="T53" s="122"/>
      <c r="U53" s="101"/>
      <c r="Z53" s="7"/>
      <c r="AA53" s="97"/>
      <c r="AB53" s="7"/>
      <c r="AC53" s="96"/>
      <c r="AD53" s="7"/>
      <c r="AE53" s="90"/>
    </row>
    <row r="54" spans="1:30" ht="12" customHeight="1">
      <c r="A54" s="105" t="s">
        <v>230</v>
      </c>
      <c r="B54" s="102">
        <v>0.7111111111111111</v>
      </c>
      <c r="C54" s="107">
        <v>2017</v>
      </c>
      <c r="D54" s="110">
        <f t="shared" si="2"/>
        <v>0.14222222222222222</v>
      </c>
      <c r="E54" s="105"/>
      <c r="F54" s="102">
        <v>0.7423611111111111</v>
      </c>
      <c r="G54" s="87">
        <f aca="true" t="shared" si="3" ref="G54:G61">+F54-B54</f>
        <v>0.03125</v>
      </c>
      <c r="H54" s="121">
        <v>2016</v>
      </c>
      <c r="I54" s="105"/>
      <c r="J54" s="105"/>
      <c r="K54" s="102"/>
      <c r="L54" s="102"/>
      <c r="M54" s="102"/>
      <c r="N54" s="102">
        <v>0.9263888888888889</v>
      </c>
      <c r="O54" s="102">
        <v>0.8076388888888889</v>
      </c>
      <c r="P54" s="102">
        <v>0.7423611111111111</v>
      </c>
      <c r="Q54" s="102">
        <v>0.7111111111111111</v>
      </c>
      <c r="R54" s="124">
        <v>0.7256944444444445</v>
      </c>
      <c r="S54" s="102"/>
      <c r="T54" s="122"/>
      <c r="U54" s="101"/>
      <c r="V54" s="90"/>
      <c r="Z54" s="7"/>
      <c r="AA54" s="97"/>
      <c r="AB54" s="7"/>
      <c r="AC54" s="96"/>
      <c r="AD54" s="90"/>
    </row>
    <row r="55" spans="1:30" ht="12" customHeight="1">
      <c r="A55" s="103" t="s">
        <v>532</v>
      </c>
      <c r="B55" s="102">
        <v>0.7131944444444445</v>
      </c>
      <c r="C55" s="107">
        <v>2016</v>
      </c>
      <c r="D55" s="110">
        <f t="shared" si="2"/>
        <v>0.1426388888888889</v>
      </c>
      <c r="E55" s="105"/>
      <c r="F55" s="102"/>
      <c r="G55" s="87"/>
      <c r="H55" s="121"/>
      <c r="I55" s="105"/>
      <c r="J55" s="105"/>
      <c r="K55" s="102"/>
      <c r="L55" s="102"/>
      <c r="M55" s="102"/>
      <c r="N55" s="102"/>
      <c r="O55" s="102"/>
      <c r="P55" s="102">
        <v>0.7131944444444445</v>
      </c>
      <c r="Q55" s="102"/>
      <c r="R55" s="102"/>
      <c r="S55" s="102"/>
      <c r="T55" s="122"/>
      <c r="U55" s="101"/>
      <c r="V55" s="90"/>
      <c r="Z55" s="7"/>
      <c r="AA55" s="97"/>
      <c r="AB55" s="7"/>
      <c r="AC55" s="96"/>
      <c r="AD55" s="90"/>
    </row>
    <row r="56" spans="1:31" ht="12" customHeight="1">
      <c r="A56" s="105" t="s">
        <v>231</v>
      </c>
      <c r="B56" s="102">
        <v>0.7131944444444445</v>
      </c>
      <c r="C56" s="107">
        <v>2015</v>
      </c>
      <c r="D56" s="110">
        <f t="shared" si="2"/>
        <v>0.1426388888888889</v>
      </c>
      <c r="E56" s="105"/>
      <c r="F56" s="102">
        <v>0.7180555555555556</v>
      </c>
      <c r="G56" s="87">
        <f t="shared" si="3"/>
        <v>0.004861111111111094</v>
      </c>
      <c r="H56" s="107">
        <v>2013</v>
      </c>
      <c r="I56" s="105"/>
      <c r="J56" s="102"/>
      <c r="K56" s="102"/>
      <c r="L56" s="102"/>
      <c r="M56" s="102">
        <v>0.7180555555555556</v>
      </c>
      <c r="N56" s="102"/>
      <c r="O56" s="102">
        <v>0.7131944444444445</v>
      </c>
      <c r="P56" s="102">
        <v>0.7152777777777778</v>
      </c>
      <c r="Q56" s="102">
        <v>0.7131944444444445</v>
      </c>
      <c r="R56" s="102">
        <v>0.7666666666666666</v>
      </c>
      <c r="S56" s="102"/>
      <c r="T56" s="122"/>
      <c r="U56" s="101"/>
      <c r="Z56" s="7"/>
      <c r="AA56" s="97"/>
      <c r="AB56" s="7"/>
      <c r="AC56" s="96"/>
      <c r="AD56" s="90"/>
      <c r="AE56" s="90"/>
    </row>
    <row r="57" spans="1:31" ht="12" customHeight="1">
      <c r="A57" s="105" t="s">
        <v>232</v>
      </c>
      <c r="B57" s="102">
        <v>0.7152777777777778</v>
      </c>
      <c r="C57" s="107">
        <v>2010</v>
      </c>
      <c r="D57" s="110">
        <f t="shared" si="2"/>
        <v>0.14305555555555555</v>
      </c>
      <c r="E57" s="105"/>
      <c r="F57" s="102">
        <v>0.7284722222222223</v>
      </c>
      <c r="G57" s="87">
        <f t="shared" si="3"/>
        <v>0.013194444444444509</v>
      </c>
      <c r="H57" s="121">
        <v>2008</v>
      </c>
      <c r="I57" s="105"/>
      <c r="J57" s="102">
        <v>0.7152777777777778</v>
      </c>
      <c r="K57" s="102">
        <v>0.7256944444444445</v>
      </c>
      <c r="L57" s="102"/>
      <c r="M57" s="102"/>
      <c r="N57" s="102"/>
      <c r="O57" s="102"/>
      <c r="P57" s="102"/>
      <c r="Q57" s="102"/>
      <c r="R57" s="102"/>
      <c r="S57" s="102"/>
      <c r="T57" s="122"/>
      <c r="U57" s="101"/>
      <c r="Z57" s="7"/>
      <c r="AA57" s="97"/>
      <c r="AB57" s="7"/>
      <c r="AC57" s="96"/>
      <c r="AD57" s="90"/>
      <c r="AE57" s="90"/>
    </row>
    <row r="58" spans="1:30" ht="12" customHeight="1">
      <c r="A58" s="105" t="s">
        <v>233</v>
      </c>
      <c r="B58" s="102">
        <v>0.720138888888889</v>
      </c>
      <c r="C58" s="107">
        <v>2012</v>
      </c>
      <c r="D58" s="110">
        <f t="shared" si="2"/>
        <v>0.1440277777777778</v>
      </c>
      <c r="E58" s="105"/>
      <c r="F58" s="102">
        <v>0.7319444444444444</v>
      </c>
      <c r="G58" s="87">
        <f t="shared" si="3"/>
        <v>0.011805555555555403</v>
      </c>
      <c r="H58" s="121">
        <v>2012</v>
      </c>
      <c r="I58" s="105"/>
      <c r="J58" s="102"/>
      <c r="K58" s="102"/>
      <c r="L58" s="110">
        <v>0.720138888888889</v>
      </c>
      <c r="M58" s="110">
        <v>0.7270833333333333</v>
      </c>
      <c r="N58" s="110"/>
      <c r="O58" s="102"/>
      <c r="P58" s="110"/>
      <c r="Q58" s="102">
        <v>0.7222222222222222</v>
      </c>
      <c r="R58" s="102">
        <v>0.7972222222222222</v>
      </c>
      <c r="S58" s="102"/>
      <c r="T58" s="122"/>
      <c r="U58" s="101"/>
      <c r="Z58" s="7"/>
      <c r="AA58" s="97"/>
      <c r="AB58" s="91"/>
      <c r="AC58" s="96"/>
      <c r="AD58" s="90"/>
    </row>
    <row r="59" spans="1:31" ht="12" customHeight="1">
      <c r="A59" s="105" t="s">
        <v>235</v>
      </c>
      <c r="B59" s="102">
        <v>0.7222222222222222</v>
      </c>
      <c r="C59" s="107">
        <v>2016</v>
      </c>
      <c r="D59" s="110">
        <f t="shared" si="2"/>
        <v>0.14444444444444443</v>
      </c>
      <c r="E59" s="105"/>
      <c r="F59" s="102">
        <v>0.7444444444444445</v>
      </c>
      <c r="G59" s="87">
        <f t="shared" si="3"/>
        <v>0.022222222222222254</v>
      </c>
      <c r="H59" s="107">
        <v>2015</v>
      </c>
      <c r="I59" s="105"/>
      <c r="J59" s="107"/>
      <c r="K59" s="102"/>
      <c r="L59" s="102">
        <v>0.7805555555555556</v>
      </c>
      <c r="M59" s="102">
        <v>0.7701388888888889</v>
      </c>
      <c r="N59" s="102">
        <v>0.7493055555555556</v>
      </c>
      <c r="O59" s="102">
        <v>0.7444444444444445</v>
      </c>
      <c r="P59" s="102">
        <v>0.7222222222222222</v>
      </c>
      <c r="Q59" s="102">
        <v>0.78125</v>
      </c>
      <c r="R59" s="102">
        <v>0.7819444444444444</v>
      </c>
      <c r="S59" s="102"/>
      <c r="T59" s="122"/>
      <c r="U59" s="101"/>
      <c r="Z59" s="7"/>
      <c r="AA59" s="97"/>
      <c r="AB59" s="7"/>
      <c r="AC59" s="96"/>
      <c r="AD59" s="90"/>
      <c r="AE59" s="90"/>
    </row>
    <row r="60" spans="1:31" ht="12" customHeight="1">
      <c r="A60" s="105" t="s">
        <v>236</v>
      </c>
      <c r="B60" s="102">
        <v>0.7291666666666666</v>
      </c>
      <c r="C60" s="107">
        <v>2017</v>
      </c>
      <c r="D60" s="110">
        <f t="shared" si="2"/>
        <v>0.14583333333333331</v>
      </c>
      <c r="E60" s="105"/>
      <c r="F60" s="102">
        <v>0.7465277777777778</v>
      </c>
      <c r="G60" s="87">
        <f t="shared" si="3"/>
        <v>0.01736111111111116</v>
      </c>
      <c r="H60" s="107">
        <v>2017</v>
      </c>
      <c r="I60" s="105"/>
      <c r="J60" s="105"/>
      <c r="K60" s="105"/>
      <c r="L60" s="105"/>
      <c r="M60" s="105"/>
      <c r="N60" s="105"/>
      <c r="O60" s="105"/>
      <c r="P60" s="102">
        <v>0.7638888888888888</v>
      </c>
      <c r="Q60" s="102">
        <v>0.7291666666666666</v>
      </c>
      <c r="R60" s="102">
        <v>0.751388888888889</v>
      </c>
      <c r="S60" s="102"/>
      <c r="T60" s="122"/>
      <c r="U60" s="101"/>
      <c r="Z60" s="7"/>
      <c r="AA60" s="97"/>
      <c r="AB60" s="7"/>
      <c r="AC60" s="96"/>
      <c r="AD60" s="90"/>
      <c r="AE60" s="90"/>
    </row>
    <row r="61" spans="1:30" ht="12" customHeight="1">
      <c r="A61" s="105" t="s">
        <v>237</v>
      </c>
      <c r="B61" s="102">
        <v>0.7298611111111111</v>
      </c>
      <c r="C61" s="107">
        <v>2018</v>
      </c>
      <c r="D61" s="110">
        <f t="shared" si="2"/>
        <v>0.14597222222222223</v>
      </c>
      <c r="E61" s="105"/>
      <c r="F61" s="102">
        <v>0.7312500000000001</v>
      </c>
      <c r="G61" s="87">
        <f t="shared" si="3"/>
        <v>0.001388888888888995</v>
      </c>
      <c r="H61" s="121">
        <v>2014</v>
      </c>
      <c r="I61" s="105"/>
      <c r="J61" s="102"/>
      <c r="K61" s="102"/>
      <c r="L61" s="110"/>
      <c r="M61" s="110"/>
      <c r="N61" s="110">
        <v>0.7312500000000001</v>
      </c>
      <c r="O61" s="102">
        <v>0.7680555555555556</v>
      </c>
      <c r="P61" s="110"/>
      <c r="Q61" s="102">
        <v>0.8027777777777777</v>
      </c>
      <c r="R61" s="102">
        <v>0.7298611111111111</v>
      </c>
      <c r="S61" s="102"/>
      <c r="T61" s="122"/>
      <c r="U61" s="101"/>
      <c r="Z61" s="7"/>
      <c r="AA61" s="97"/>
      <c r="AB61" s="7"/>
      <c r="AC61" s="96"/>
      <c r="AD61" s="90"/>
    </row>
    <row r="62" spans="1:30" ht="12" customHeight="1">
      <c r="A62" s="105" t="s">
        <v>238</v>
      </c>
      <c r="B62" s="102">
        <v>0.7347222222222222</v>
      </c>
      <c r="C62" s="107">
        <v>2003</v>
      </c>
      <c r="D62" s="110">
        <f t="shared" si="2"/>
        <v>0.14694444444444443</v>
      </c>
      <c r="E62" s="105"/>
      <c r="F62" s="102"/>
      <c r="G62" s="87"/>
      <c r="H62" s="121"/>
      <c r="I62" s="105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22"/>
      <c r="U62" s="101"/>
      <c r="V62" s="6"/>
      <c r="Z62" s="7"/>
      <c r="AA62" s="6"/>
      <c r="AB62" s="96"/>
      <c r="AC62" s="96"/>
      <c r="AD62" s="90"/>
    </row>
    <row r="63" spans="1:31" ht="12" customHeight="1">
      <c r="A63" s="105" t="s">
        <v>239</v>
      </c>
      <c r="B63" s="102">
        <v>0.7354166666666666</v>
      </c>
      <c r="C63" s="107">
        <v>2017</v>
      </c>
      <c r="D63" s="110">
        <f t="shared" si="2"/>
        <v>0.14708333333333332</v>
      </c>
      <c r="E63" s="105"/>
      <c r="F63" s="102">
        <v>0.7395833333333334</v>
      </c>
      <c r="G63" s="87">
        <f>+F63-B63</f>
        <v>0.004166666666666763</v>
      </c>
      <c r="H63" s="107"/>
      <c r="I63" s="105"/>
      <c r="J63" s="105"/>
      <c r="K63" s="105"/>
      <c r="L63" s="105"/>
      <c r="M63" s="105"/>
      <c r="N63" s="105"/>
      <c r="O63" s="105"/>
      <c r="P63" s="105"/>
      <c r="Q63" s="102">
        <v>0.7354166666666666</v>
      </c>
      <c r="R63" s="102"/>
      <c r="S63" s="102"/>
      <c r="T63" s="122"/>
      <c r="U63" s="101"/>
      <c r="Z63" s="7"/>
      <c r="AA63" s="97"/>
      <c r="AB63" s="7"/>
      <c r="AC63" s="96"/>
      <c r="AD63" s="90"/>
      <c r="AE63" s="90"/>
    </row>
    <row r="64" spans="1:31" ht="12" customHeight="1">
      <c r="A64" s="105" t="s">
        <v>240</v>
      </c>
      <c r="B64" s="102">
        <v>0.7361111111111112</v>
      </c>
      <c r="C64" s="107">
        <v>2018</v>
      </c>
      <c r="D64" s="110">
        <f>B64/5</f>
        <v>0.14722222222222223</v>
      </c>
      <c r="E64" s="105"/>
      <c r="F64" s="102">
        <v>0.7493055555555556</v>
      </c>
      <c r="G64" s="87">
        <f>+F64-B64</f>
        <v>0.013194444444444398</v>
      </c>
      <c r="H64" s="107">
        <v>2016</v>
      </c>
      <c r="I64" s="105"/>
      <c r="J64" s="107"/>
      <c r="K64" s="102"/>
      <c r="L64" s="102"/>
      <c r="M64" s="102"/>
      <c r="N64" s="102"/>
      <c r="O64" s="102"/>
      <c r="P64" s="102">
        <v>0.7493055555555556</v>
      </c>
      <c r="Q64" s="102">
        <v>0.7534722222222222</v>
      </c>
      <c r="R64" s="102">
        <v>0.7361111111111112</v>
      </c>
      <c r="S64" s="102"/>
      <c r="T64" s="122"/>
      <c r="U64" s="101"/>
      <c r="Z64" s="7"/>
      <c r="AA64" s="97"/>
      <c r="AB64" s="7"/>
      <c r="AC64" s="96"/>
      <c r="AD64" s="90"/>
      <c r="AE64" s="90"/>
    </row>
    <row r="65" spans="1:29" ht="12" customHeight="1">
      <c r="A65" s="105" t="s">
        <v>241</v>
      </c>
      <c r="B65" s="102">
        <v>0.7368055555555556</v>
      </c>
      <c r="C65" s="107">
        <v>2012</v>
      </c>
      <c r="D65" s="110">
        <f t="shared" si="2"/>
        <v>0.1473611111111111</v>
      </c>
      <c r="E65" s="105"/>
      <c r="F65" s="102">
        <v>0.7583333333333333</v>
      </c>
      <c r="G65" s="87">
        <f>+F65-B65</f>
        <v>0.0215277777777777</v>
      </c>
      <c r="H65" s="121">
        <v>2011</v>
      </c>
      <c r="I65" s="105"/>
      <c r="J65" s="102">
        <v>0.7909722222222223</v>
      </c>
      <c r="K65" s="102">
        <v>0.7583333333333333</v>
      </c>
      <c r="L65" s="102">
        <v>0.7368055555555556</v>
      </c>
      <c r="M65" s="102">
        <v>0.748611111111111</v>
      </c>
      <c r="N65" s="102"/>
      <c r="O65" s="102">
        <v>0.7638888888888888</v>
      </c>
      <c r="P65" s="102"/>
      <c r="Q65" s="102"/>
      <c r="R65" s="102"/>
      <c r="S65" s="102"/>
      <c r="T65" s="122"/>
      <c r="U65" s="101"/>
      <c r="Z65" s="7"/>
      <c r="AA65" s="97"/>
      <c r="AB65" s="7"/>
      <c r="AC65" s="96"/>
    </row>
    <row r="66" spans="1:29" ht="12" customHeight="1">
      <c r="A66" s="105" t="s">
        <v>242</v>
      </c>
      <c r="B66" s="102">
        <v>0.7423611111111111</v>
      </c>
      <c r="C66" s="107">
        <v>2018</v>
      </c>
      <c r="D66" s="110">
        <f>B66/5</f>
        <v>0.14847222222222223</v>
      </c>
      <c r="E66" s="105"/>
      <c r="F66" s="102">
        <v>0.7708333333333334</v>
      </c>
      <c r="G66" s="87">
        <f>+F66-B66</f>
        <v>0.028472222222222232</v>
      </c>
      <c r="H66" s="107">
        <v>2018</v>
      </c>
      <c r="I66" s="105"/>
      <c r="J66" s="105"/>
      <c r="K66" s="105"/>
      <c r="L66" s="105"/>
      <c r="M66" s="105"/>
      <c r="N66" s="105"/>
      <c r="O66" s="105"/>
      <c r="P66" s="105"/>
      <c r="Q66" s="102">
        <v>0.7770833333333332</v>
      </c>
      <c r="R66" s="102">
        <v>0.7423611111111111</v>
      </c>
      <c r="S66" s="102"/>
      <c r="T66" s="122"/>
      <c r="U66" s="101"/>
      <c r="Z66" s="7"/>
      <c r="AA66" s="90"/>
      <c r="AC66" s="96"/>
    </row>
    <row r="67" spans="1:30" ht="12" customHeight="1">
      <c r="A67" s="103" t="s">
        <v>243</v>
      </c>
      <c r="B67" s="102">
        <v>0.7444444444444445</v>
      </c>
      <c r="C67" s="107">
        <v>2017</v>
      </c>
      <c r="D67" s="110">
        <f t="shared" si="2"/>
        <v>0.1488888888888889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2">
        <v>0.7444444444444445</v>
      </c>
      <c r="R67" s="102"/>
      <c r="S67" s="102"/>
      <c r="T67" s="122"/>
      <c r="U67" s="101"/>
      <c r="Z67" s="7"/>
      <c r="AA67" s="97"/>
      <c r="AB67" s="7"/>
      <c r="AC67" s="96"/>
      <c r="AD67" s="90"/>
    </row>
    <row r="68" spans="1:30" ht="12" customHeight="1">
      <c r="A68" s="103" t="s">
        <v>244</v>
      </c>
      <c r="B68" s="102">
        <v>0.7458333333333332</v>
      </c>
      <c r="C68" s="107">
        <v>2018</v>
      </c>
      <c r="D68" s="110">
        <f>B68/5</f>
        <v>0.14916666666666664</v>
      </c>
      <c r="E68" s="105"/>
      <c r="F68" s="102">
        <v>0.775</v>
      </c>
      <c r="G68" s="87">
        <f>+F68-B68</f>
        <v>0.029166666666666785</v>
      </c>
      <c r="H68" s="121">
        <v>2017</v>
      </c>
      <c r="I68" s="105"/>
      <c r="J68" s="105"/>
      <c r="K68" s="105"/>
      <c r="L68" s="105"/>
      <c r="M68" s="102">
        <v>0.8291666666666666</v>
      </c>
      <c r="N68" s="102">
        <v>0.8611111111111112</v>
      </c>
      <c r="O68" s="102"/>
      <c r="P68" s="102">
        <v>0.842361111111111</v>
      </c>
      <c r="Q68" s="102">
        <v>0.775</v>
      </c>
      <c r="R68" s="102">
        <v>0.7458333333333332</v>
      </c>
      <c r="S68" s="102"/>
      <c r="T68" s="122"/>
      <c r="U68" s="101"/>
      <c r="Z68" s="7"/>
      <c r="AA68" s="97"/>
      <c r="AB68" s="7"/>
      <c r="AC68" s="96"/>
      <c r="AD68" s="90"/>
    </row>
    <row r="69" spans="1:31" ht="12" customHeight="1">
      <c r="A69" s="105" t="s">
        <v>245</v>
      </c>
      <c r="B69" s="102">
        <v>0.7472222222222222</v>
      </c>
      <c r="C69" s="107">
        <v>2018</v>
      </c>
      <c r="D69" s="110">
        <f>B69/5</f>
        <v>0.14944444444444444</v>
      </c>
      <c r="E69" s="105"/>
      <c r="F69" s="102">
        <v>0.7493055555555556</v>
      </c>
      <c r="G69" s="87">
        <f>+F69-B69</f>
        <v>0.002083333333333326</v>
      </c>
      <c r="H69" s="121">
        <v>2018</v>
      </c>
      <c r="I69" s="105"/>
      <c r="J69" s="105"/>
      <c r="K69" s="105"/>
      <c r="L69" s="105"/>
      <c r="M69" s="105"/>
      <c r="N69" s="105"/>
      <c r="O69" s="105"/>
      <c r="P69" s="105"/>
      <c r="Q69" s="102">
        <v>0.7604166666666666</v>
      </c>
      <c r="R69" s="102">
        <v>0.7472222222222222</v>
      </c>
      <c r="S69" s="102"/>
      <c r="T69" s="122"/>
      <c r="U69" s="101"/>
      <c r="Z69" s="7"/>
      <c r="AA69" s="97"/>
      <c r="AB69" s="7"/>
      <c r="AC69" s="96"/>
      <c r="AD69" s="90"/>
      <c r="AE69" s="90"/>
    </row>
    <row r="70" spans="1:31" ht="12" customHeight="1">
      <c r="A70" s="103" t="s">
        <v>246</v>
      </c>
      <c r="B70" s="102">
        <v>0.75</v>
      </c>
      <c r="C70" s="107">
        <v>2016</v>
      </c>
      <c r="D70" s="110">
        <f t="shared" si="2"/>
        <v>0.15</v>
      </c>
      <c r="E70" s="105"/>
      <c r="F70" s="102">
        <v>0.7659722222222222</v>
      </c>
      <c r="G70" s="87">
        <f aca="true" t="shared" si="4" ref="G70:G81">+F70-B70</f>
        <v>0.015972222222222165</v>
      </c>
      <c r="H70" s="107">
        <v>2015</v>
      </c>
      <c r="I70" s="105"/>
      <c r="J70" s="105"/>
      <c r="K70" s="105"/>
      <c r="L70" s="105"/>
      <c r="M70" s="105"/>
      <c r="N70" s="105"/>
      <c r="O70" s="102">
        <v>0.7659722222222222</v>
      </c>
      <c r="P70" s="102">
        <v>0.75</v>
      </c>
      <c r="Q70" s="102"/>
      <c r="R70" s="102"/>
      <c r="S70" s="102"/>
      <c r="T70" s="122"/>
      <c r="U70" s="101"/>
      <c r="Z70" s="7"/>
      <c r="AA70" s="97"/>
      <c r="AB70" s="7"/>
      <c r="AC70" s="96"/>
      <c r="AD70" s="90"/>
      <c r="AE70" s="90"/>
    </row>
    <row r="71" spans="1:31" ht="12" customHeight="1">
      <c r="A71" s="105" t="s">
        <v>247</v>
      </c>
      <c r="B71" s="102">
        <v>0.7541666666666668</v>
      </c>
      <c r="C71" s="107">
        <v>2016</v>
      </c>
      <c r="D71" s="110">
        <f t="shared" si="2"/>
        <v>0.15083333333333335</v>
      </c>
      <c r="E71" s="105"/>
      <c r="F71" s="102">
        <v>0.7618055555555556</v>
      </c>
      <c r="G71" s="87">
        <f t="shared" si="4"/>
        <v>0.007638888888888862</v>
      </c>
      <c r="H71" s="107">
        <v>2015</v>
      </c>
      <c r="I71" s="105"/>
      <c r="J71" s="107"/>
      <c r="K71" s="102"/>
      <c r="L71" s="102"/>
      <c r="M71" s="102"/>
      <c r="N71" s="102"/>
      <c r="O71" s="102">
        <v>0.7618055555555556</v>
      </c>
      <c r="P71" s="102">
        <v>0.7541666666666668</v>
      </c>
      <c r="Q71" s="102">
        <v>0.8597222222222222</v>
      </c>
      <c r="R71" s="102">
        <v>0.8458333333333333</v>
      </c>
      <c r="S71" s="102"/>
      <c r="T71" s="122"/>
      <c r="U71" s="101"/>
      <c r="Z71" s="7"/>
      <c r="AA71" s="97"/>
      <c r="AB71" s="7"/>
      <c r="AC71" s="96"/>
      <c r="AD71" s="90"/>
      <c r="AE71" s="90"/>
    </row>
    <row r="72" spans="1:31" ht="12" customHeight="1">
      <c r="A72" s="105" t="s">
        <v>248</v>
      </c>
      <c r="B72" s="102">
        <v>0.7541666666666668</v>
      </c>
      <c r="C72" s="107">
        <v>2016</v>
      </c>
      <c r="D72" s="110">
        <f t="shared" si="2"/>
        <v>0.15083333333333335</v>
      </c>
      <c r="E72" s="105"/>
      <c r="F72" s="102">
        <v>0.7597222222222223</v>
      </c>
      <c r="G72" s="87">
        <f t="shared" si="4"/>
        <v>0.005555555555555536</v>
      </c>
      <c r="H72" s="107">
        <v>2016</v>
      </c>
      <c r="I72" s="105"/>
      <c r="J72" s="107"/>
      <c r="K72" s="102"/>
      <c r="L72" s="102"/>
      <c r="M72" s="102"/>
      <c r="N72" s="102"/>
      <c r="O72" s="102"/>
      <c r="P72" s="102">
        <v>0.7541666666666668</v>
      </c>
      <c r="Q72" s="102"/>
      <c r="R72" s="102"/>
      <c r="S72" s="102"/>
      <c r="T72" s="122"/>
      <c r="U72" s="101"/>
      <c r="V72" s="6"/>
      <c r="Z72" s="7"/>
      <c r="AA72" s="97"/>
      <c r="AB72" s="7"/>
      <c r="AC72" s="96"/>
      <c r="AD72" s="90"/>
      <c r="AE72" s="90"/>
    </row>
    <row r="73" spans="1:31" ht="12" customHeight="1">
      <c r="A73" s="103" t="s">
        <v>249</v>
      </c>
      <c r="B73" s="102">
        <v>0.7576388888888889</v>
      </c>
      <c r="C73" s="107">
        <v>2017</v>
      </c>
      <c r="D73" s="110">
        <f t="shared" si="2"/>
        <v>0.15152777777777776</v>
      </c>
      <c r="E73" s="105"/>
      <c r="F73" s="102">
        <v>0.7729166666666667</v>
      </c>
      <c r="G73" s="87">
        <f t="shared" si="4"/>
        <v>0.015277777777777835</v>
      </c>
      <c r="H73" s="107">
        <v>2016</v>
      </c>
      <c r="I73" s="105"/>
      <c r="J73" s="105"/>
      <c r="K73" s="105"/>
      <c r="L73" s="105"/>
      <c r="M73" s="105"/>
      <c r="N73" s="105"/>
      <c r="O73" s="87"/>
      <c r="P73" s="102">
        <v>0.7729166666666667</v>
      </c>
      <c r="Q73" s="102">
        <v>0.7576388888888889</v>
      </c>
      <c r="R73" s="102">
        <v>0.7888888888888889</v>
      </c>
      <c r="S73" s="102"/>
      <c r="T73" s="122"/>
      <c r="U73" s="101"/>
      <c r="Z73" s="7"/>
      <c r="AA73" s="6"/>
      <c r="AB73" s="7"/>
      <c r="AC73" s="96"/>
      <c r="AD73" s="90"/>
      <c r="AE73" s="90"/>
    </row>
    <row r="74" spans="1:30" ht="12" customHeight="1">
      <c r="A74" s="105" t="s">
        <v>250</v>
      </c>
      <c r="B74" s="102">
        <v>0.7583333333333333</v>
      </c>
      <c r="C74" s="107">
        <v>2017</v>
      </c>
      <c r="D74" s="110">
        <f t="shared" si="2"/>
        <v>0.15166666666666667</v>
      </c>
      <c r="E74" s="105"/>
      <c r="F74" s="102">
        <v>0.7784722222222222</v>
      </c>
      <c r="G74" s="87">
        <f t="shared" si="4"/>
        <v>0.02013888888888893</v>
      </c>
      <c r="H74" s="107">
        <v>2017</v>
      </c>
      <c r="I74" s="105"/>
      <c r="J74" s="102"/>
      <c r="K74" s="102"/>
      <c r="L74" s="102"/>
      <c r="M74" s="102"/>
      <c r="N74" s="102"/>
      <c r="O74" s="102"/>
      <c r="P74" s="102">
        <v>0.7875</v>
      </c>
      <c r="Q74" s="102">
        <v>0.7583333333333333</v>
      </c>
      <c r="R74" s="102">
        <v>0.7701388888888889</v>
      </c>
      <c r="S74" s="102"/>
      <c r="T74" s="122"/>
      <c r="U74" s="101"/>
      <c r="Z74" s="7"/>
      <c r="AA74" s="97"/>
      <c r="AB74" s="7"/>
      <c r="AC74" s="96"/>
      <c r="AD74" s="90"/>
    </row>
    <row r="75" spans="1:31" ht="12" customHeight="1">
      <c r="A75" s="105" t="s">
        <v>252</v>
      </c>
      <c r="B75" s="102">
        <v>0.7597222222222223</v>
      </c>
      <c r="C75" s="107">
        <v>2018</v>
      </c>
      <c r="D75" s="110">
        <f>B75/5</f>
        <v>0.15194444444444447</v>
      </c>
      <c r="E75" s="105"/>
      <c r="F75" s="102">
        <v>0.7638888888888888</v>
      </c>
      <c r="G75" s="87">
        <f>+F75-B75</f>
        <v>0.004166666666666541</v>
      </c>
      <c r="H75" s="107">
        <v>2017</v>
      </c>
      <c r="I75" s="105"/>
      <c r="J75" s="105"/>
      <c r="K75" s="105"/>
      <c r="L75" s="105"/>
      <c r="M75" s="105"/>
      <c r="N75" s="105"/>
      <c r="O75" s="105"/>
      <c r="P75" s="105"/>
      <c r="Q75" s="102">
        <v>0.7638888888888888</v>
      </c>
      <c r="R75" s="102">
        <v>0.7597222222222223</v>
      </c>
      <c r="S75" s="102"/>
      <c r="T75" s="122"/>
      <c r="U75" s="101"/>
      <c r="Z75" s="7"/>
      <c r="AA75" s="97"/>
      <c r="AB75" s="7"/>
      <c r="AC75" s="96"/>
      <c r="AD75" s="90"/>
      <c r="AE75" s="90"/>
    </row>
    <row r="76" spans="1:31" ht="12" customHeight="1">
      <c r="A76" s="105" t="s">
        <v>251</v>
      </c>
      <c r="B76" s="102">
        <v>0.7625000000000001</v>
      </c>
      <c r="C76" s="107">
        <v>2015</v>
      </c>
      <c r="D76" s="110">
        <f t="shared" si="2"/>
        <v>0.15250000000000002</v>
      </c>
      <c r="E76" s="105"/>
      <c r="F76" s="102">
        <v>0.7958333333333334</v>
      </c>
      <c r="G76" s="87">
        <f t="shared" si="4"/>
        <v>0.033333333333333326</v>
      </c>
      <c r="H76" s="121">
        <v>2014</v>
      </c>
      <c r="I76" s="105"/>
      <c r="J76" s="107"/>
      <c r="K76" s="102"/>
      <c r="L76" s="102"/>
      <c r="M76" s="102"/>
      <c r="N76" s="102">
        <v>0.7958333333333334</v>
      </c>
      <c r="O76" s="102">
        <v>0.7625000000000001</v>
      </c>
      <c r="P76" s="102"/>
      <c r="Q76" s="102">
        <v>0.8090277777777778</v>
      </c>
      <c r="R76" s="102"/>
      <c r="S76" s="102"/>
      <c r="T76" s="122"/>
      <c r="U76" s="101"/>
      <c r="Z76" s="7"/>
      <c r="AA76" s="97"/>
      <c r="AB76" s="7"/>
      <c r="AC76" s="96"/>
      <c r="AD76" s="90"/>
      <c r="AE76" s="90"/>
    </row>
    <row r="77" spans="1:29" ht="12" customHeight="1">
      <c r="A77" s="103" t="s">
        <v>253</v>
      </c>
      <c r="B77" s="102">
        <v>0.7687499999999999</v>
      </c>
      <c r="C77" s="107">
        <v>2018</v>
      </c>
      <c r="D77" s="110">
        <f>B77/5</f>
        <v>0.15375</v>
      </c>
      <c r="E77" s="105"/>
      <c r="F77" s="102">
        <v>0.7902777777777777</v>
      </c>
      <c r="G77" s="87">
        <f>+F77-B77</f>
        <v>0.021527777777777812</v>
      </c>
      <c r="H77" s="121">
        <v>2017</v>
      </c>
      <c r="I77" s="105"/>
      <c r="J77" s="105"/>
      <c r="K77" s="105"/>
      <c r="L77" s="105"/>
      <c r="M77" s="105"/>
      <c r="N77" s="105"/>
      <c r="O77" s="105"/>
      <c r="P77" s="105"/>
      <c r="Q77" s="102">
        <v>0.7902777777777777</v>
      </c>
      <c r="R77" s="102">
        <v>0.7687499999999999</v>
      </c>
      <c r="S77" s="102"/>
      <c r="T77" s="122"/>
      <c r="U77" s="101"/>
      <c r="Z77" s="7"/>
      <c r="AA77" s="90"/>
      <c r="AC77" s="96"/>
    </row>
    <row r="78" spans="1:31" ht="12" customHeight="1">
      <c r="A78" s="105" t="s">
        <v>254</v>
      </c>
      <c r="B78" s="102">
        <v>0.7708333333333334</v>
      </c>
      <c r="C78" s="107">
        <v>2017</v>
      </c>
      <c r="D78" s="110">
        <f aca="true" t="shared" si="5" ref="D78:D99">B78/5</f>
        <v>0.15416666666666667</v>
      </c>
      <c r="E78" s="105"/>
      <c r="F78" s="102">
        <v>0.782638888888889</v>
      </c>
      <c r="G78" s="87">
        <f t="shared" si="4"/>
        <v>0.011805555555555625</v>
      </c>
      <c r="H78" s="107">
        <v>2017</v>
      </c>
      <c r="I78" s="105"/>
      <c r="J78" s="105"/>
      <c r="K78" s="105"/>
      <c r="L78" s="105"/>
      <c r="M78" s="105"/>
      <c r="N78" s="105"/>
      <c r="O78" s="87"/>
      <c r="P78" s="102">
        <v>0.8041666666666667</v>
      </c>
      <c r="Q78" s="102">
        <v>0.7708333333333334</v>
      </c>
      <c r="R78" s="102">
        <v>0.7722222222222223</v>
      </c>
      <c r="S78" s="102"/>
      <c r="T78" s="122"/>
      <c r="U78" s="101"/>
      <c r="V78" s="90"/>
      <c r="Z78" s="7"/>
      <c r="AA78" s="97"/>
      <c r="AB78" s="7"/>
      <c r="AC78" s="96"/>
      <c r="AD78" s="7"/>
      <c r="AE78" s="90"/>
    </row>
    <row r="79" spans="1:31" ht="12" customHeight="1">
      <c r="A79" s="123" t="s">
        <v>255</v>
      </c>
      <c r="B79" s="124">
        <v>0.7722222222222223</v>
      </c>
      <c r="C79" s="125">
        <v>2018</v>
      </c>
      <c r="D79" s="126">
        <f t="shared" si="5"/>
        <v>0.15444444444444444</v>
      </c>
      <c r="E79" s="105"/>
      <c r="F79" s="102">
        <v>0.7743055555555555</v>
      </c>
      <c r="G79" s="87">
        <f t="shared" si="4"/>
        <v>0.002083333333333215</v>
      </c>
      <c r="H79" s="107">
        <v>2017</v>
      </c>
      <c r="I79" s="105"/>
      <c r="J79" s="105"/>
      <c r="K79" s="105"/>
      <c r="L79" s="105"/>
      <c r="M79" s="105"/>
      <c r="N79" s="105"/>
      <c r="O79" s="87">
        <v>0.8180555555555555</v>
      </c>
      <c r="P79" s="102">
        <v>0.7944444444444444</v>
      </c>
      <c r="Q79" s="102">
        <v>0.7743055555555555</v>
      </c>
      <c r="R79" s="102">
        <v>0.7722222222222223</v>
      </c>
      <c r="S79" s="102"/>
      <c r="T79" s="122"/>
      <c r="U79" s="101"/>
      <c r="Z79" s="7"/>
      <c r="AA79" s="97"/>
      <c r="AB79" s="7"/>
      <c r="AC79" s="96"/>
      <c r="AD79" s="90"/>
      <c r="AE79" s="90"/>
    </row>
    <row r="80" spans="1:30" ht="12" customHeight="1">
      <c r="A80" s="105" t="s">
        <v>256</v>
      </c>
      <c r="B80" s="102">
        <v>0.7805555555555556</v>
      </c>
      <c r="C80" s="107">
        <v>2006</v>
      </c>
      <c r="D80" s="110">
        <f t="shared" si="5"/>
        <v>0.15611111111111112</v>
      </c>
      <c r="E80" s="105"/>
      <c r="F80" s="102"/>
      <c r="G80" s="87"/>
      <c r="H80" s="121"/>
      <c r="I80" s="105"/>
      <c r="J80" s="107"/>
      <c r="K80" s="102">
        <v>0.8298611111111112</v>
      </c>
      <c r="L80" s="102"/>
      <c r="M80" s="102"/>
      <c r="N80" s="102"/>
      <c r="O80" s="102"/>
      <c r="P80" s="102"/>
      <c r="Q80" s="102"/>
      <c r="R80" s="102"/>
      <c r="S80" s="102"/>
      <c r="T80" s="122"/>
      <c r="U80" s="101"/>
      <c r="V80" s="90"/>
      <c r="Z80" s="7"/>
      <c r="AA80" s="97"/>
      <c r="AB80" s="7"/>
      <c r="AC80" s="96"/>
      <c r="AD80" s="90"/>
    </row>
    <row r="81" spans="1:27" ht="12" customHeight="1">
      <c r="A81" s="105" t="s">
        <v>257</v>
      </c>
      <c r="B81" s="102">
        <v>0.782638888888889</v>
      </c>
      <c r="C81" s="107">
        <v>2018</v>
      </c>
      <c r="D81" s="110">
        <f t="shared" si="5"/>
        <v>0.1565277777777778</v>
      </c>
      <c r="E81" s="105"/>
      <c r="F81" s="127">
        <v>0.7923611111111111</v>
      </c>
      <c r="G81" s="87">
        <f t="shared" si="4"/>
        <v>0.009722222222222077</v>
      </c>
      <c r="H81" s="121">
        <v>2016</v>
      </c>
      <c r="I81" s="55"/>
      <c r="J81" s="55"/>
      <c r="K81" s="128"/>
      <c r="L81" s="128"/>
      <c r="M81" s="128"/>
      <c r="N81" s="127">
        <v>0.8798611111111111</v>
      </c>
      <c r="O81" s="127">
        <v>0.8027777777777777</v>
      </c>
      <c r="P81" s="127">
        <v>0.7923611111111111</v>
      </c>
      <c r="Q81" s="127">
        <v>0.8118055555555556</v>
      </c>
      <c r="R81" s="102">
        <v>0.782638888888889</v>
      </c>
      <c r="S81" s="102"/>
      <c r="T81" s="122"/>
      <c r="U81" s="101"/>
      <c r="Z81" s="7"/>
      <c r="AA81" s="90"/>
    </row>
    <row r="82" spans="1:30" ht="12" customHeight="1">
      <c r="A82" s="105" t="s">
        <v>258</v>
      </c>
      <c r="B82" s="102">
        <v>0.7861111111111111</v>
      </c>
      <c r="C82" s="107">
        <v>2017</v>
      </c>
      <c r="D82" s="110">
        <f t="shared" si="5"/>
        <v>0.1572222222222222</v>
      </c>
      <c r="E82" s="105"/>
      <c r="F82" s="102">
        <v>0.8222222222222223</v>
      </c>
      <c r="G82" s="87">
        <f>+F82-B82</f>
        <v>0.036111111111111205</v>
      </c>
      <c r="H82" s="107"/>
      <c r="I82" s="105"/>
      <c r="J82" s="105"/>
      <c r="K82" s="105"/>
      <c r="L82" s="105"/>
      <c r="M82" s="105"/>
      <c r="N82" s="105"/>
      <c r="O82" s="105"/>
      <c r="P82" s="105"/>
      <c r="Q82" s="102">
        <v>0.7861111111111111</v>
      </c>
      <c r="R82" s="102"/>
      <c r="S82" s="102"/>
      <c r="T82" s="122"/>
      <c r="U82" s="101"/>
      <c r="Z82" s="7"/>
      <c r="AA82" s="97"/>
      <c r="AB82" s="7"/>
      <c r="AC82" s="96"/>
      <c r="AD82" s="90"/>
    </row>
    <row r="83" spans="1:30" ht="12" customHeight="1">
      <c r="A83" s="105" t="s">
        <v>259</v>
      </c>
      <c r="B83" s="102">
        <v>0.7861111111111111</v>
      </c>
      <c r="C83" s="107">
        <v>2017</v>
      </c>
      <c r="D83" s="110">
        <f t="shared" si="5"/>
        <v>0.1572222222222222</v>
      </c>
      <c r="E83" s="105"/>
      <c r="F83" s="102">
        <v>0.7951388888888888</v>
      </c>
      <c r="G83" s="87">
        <f>+F83-B83</f>
        <v>0.009027777777777746</v>
      </c>
      <c r="H83" s="107">
        <v>2017</v>
      </c>
      <c r="I83" s="105"/>
      <c r="J83" s="105"/>
      <c r="K83" s="105"/>
      <c r="L83" s="105"/>
      <c r="M83" s="105"/>
      <c r="N83" s="105"/>
      <c r="O83" s="105"/>
      <c r="P83" s="105"/>
      <c r="Q83" s="102">
        <v>0.7861111111111111</v>
      </c>
      <c r="R83" s="102"/>
      <c r="S83" s="102"/>
      <c r="T83" s="122"/>
      <c r="U83" s="101"/>
      <c r="Z83" s="7"/>
      <c r="AA83" s="97"/>
      <c r="AB83" s="7"/>
      <c r="AC83" s="96"/>
      <c r="AD83" s="90"/>
    </row>
    <row r="84" spans="1:30" ht="12" customHeight="1">
      <c r="A84" s="105" t="s">
        <v>260</v>
      </c>
      <c r="B84" s="102">
        <v>0.7881944444444445</v>
      </c>
      <c r="C84" s="107">
        <v>2018</v>
      </c>
      <c r="D84" s="110">
        <f t="shared" si="5"/>
        <v>0.1576388888888889</v>
      </c>
      <c r="E84" s="105"/>
      <c r="F84" s="102">
        <v>0.9249999999999999</v>
      </c>
      <c r="G84" s="87">
        <f>+F84-B84</f>
        <v>0.1368055555555554</v>
      </c>
      <c r="H84" s="107">
        <v>2011</v>
      </c>
      <c r="I84" s="105"/>
      <c r="J84" s="105"/>
      <c r="K84" s="102">
        <v>0.9249999999999999</v>
      </c>
      <c r="L84" s="105"/>
      <c r="M84" s="105"/>
      <c r="N84" s="105"/>
      <c r="O84" s="105"/>
      <c r="P84" s="105"/>
      <c r="Q84" s="102"/>
      <c r="R84" s="102">
        <v>0.7881944444444445</v>
      </c>
      <c r="S84" s="102"/>
      <c r="T84" s="122"/>
      <c r="U84" s="101"/>
      <c r="Z84" s="7"/>
      <c r="AA84" s="6"/>
      <c r="AB84" s="7"/>
      <c r="AC84" s="96"/>
      <c r="AD84" s="90"/>
    </row>
    <row r="85" spans="1:31" ht="12" customHeight="1">
      <c r="A85" s="103" t="s">
        <v>261</v>
      </c>
      <c r="B85" s="102">
        <v>0.7888888888888889</v>
      </c>
      <c r="C85" s="107">
        <v>2017</v>
      </c>
      <c r="D85" s="110">
        <f t="shared" si="5"/>
        <v>0.15777777777777777</v>
      </c>
      <c r="E85" s="105"/>
      <c r="F85" s="102">
        <v>0.7986111111111112</v>
      </c>
      <c r="G85" s="87">
        <f>+F85-B85</f>
        <v>0.009722222222222299</v>
      </c>
      <c r="H85" s="107">
        <v>2016</v>
      </c>
      <c r="I85" s="105"/>
      <c r="J85" s="105"/>
      <c r="K85" s="105"/>
      <c r="L85" s="105"/>
      <c r="M85" s="105"/>
      <c r="N85" s="105"/>
      <c r="O85" s="105"/>
      <c r="P85" s="102">
        <v>0.7986111111111112</v>
      </c>
      <c r="Q85" s="102">
        <v>0.7888888888888889</v>
      </c>
      <c r="R85" s="102">
        <v>0.8194444444444445</v>
      </c>
      <c r="S85" s="102"/>
      <c r="T85" s="122"/>
      <c r="U85" s="101"/>
      <c r="Z85" s="7"/>
      <c r="AA85" s="97"/>
      <c r="AB85" s="7"/>
      <c r="AC85" s="96"/>
      <c r="AD85" s="90"/>
      <c r="AE85" s="90"/>
    </row>
    <row r="86" spans="1:31" ht="12" customHeight="1">
      <c r="A86" s="105" t="s">
        <v>262</v>
      </c>
      <c r="B86" s="102">
        <v>0.7993055555555556</v>
      </c>
      <c r="C86" s="107">
        <v>2017</v>
      </c>
      <c r="D86" s="110">
        <f t="shared" si="5"/>
        <v>0.15986111111111112</v>
      </c>
      <c r="E86" s="105"/>
      <c r="F86" s="102">
        <v>0.8034722222222223</v>
      </c>
      <c r="G86" s="87">
        <f>+F86-B86</f>
        <v>0.004166666666666652</v>
      </c>
      <c r="H86" s="121">
        <v>2017</v>
      </c>
      <c r="I86" s="105"/>
      <c r="J86" s="107"/>
      <c r="K86" s="102">
        <v>0.904861111111111</v>
      </c>
      <c r="L86" s="102">
        <v>0.8243055555555556</v>
      </c>
      <c r="M86" s="102">
        <v>0.8076388888888889</v>
      </c>
      <c r="N86" s="102">
        <v>0.8513888888888889</v>
      </c>
      <c r="O86" s="102">
        <v>0.8145833333333333</v>
      </c>
      <c r="P86" s="102">
        <v>0.8993055555555555</v>
      </c>
      <c r="Q86" s="102">
        <v>0.7993055555555556</v>
      </c>
      <c r="R86" s="102">
        <v>0.8548611111111111</v>
      </c>
      <c r="S86" s="102"/>
      <c r="T86" s="122"/>
      <c r="U86" s="101"/>
      <c r="V86" s="90"/>
      <c r="Z86" s="7"/>
      <c r="AA86" s="97"/>
      <c r="AB86" s="7"/>
      <c r="AC86" s="96"/>
      <c r="AD86" s="90"/>
      <c r="AE86" s="90"/>
    </row>
    <row r="87" spans="1:31" ht="12" customHeight="1">
      <c r="A87" s="105" t="s">
        <v>263</v>
      </c>
      <c r="B87" s="102">
        <v>0.7993055555555556</v>
      </c>
      <c r="C87" s="107">
        <v>2016</v>
      </c>
      <c r="D87" s="110">
        <f t="shared" si="5"/>
        <v>0.15986111111111112</v>
      </c>
      <c r="E87" s="105"/>
      <c r="F87" s="102"/>
      <c r="G87" s="87"/>
      <c r="H87" s="121"/>
      <c r="I87" s="105"/>
      <c r="J87" s="107"/>
      <c r="K87" s="102"/>
      <c r="L87" s="102"/>
      <c r="M87" s="102"/>
      <c r="N87" s="102"/>
      <c r="O87" s="102"/>
      <c r="P87" s="102">
        <v>0.7993055555555556</v>
      </c>
      <c r="Q87" s="102">
        <v>0.8006944444444444</v>
      </c>
      <c r="R87" s="102">
        <v>0.8229166666666666</v>
      </c>
      <c r="S87" s="102"/>
      <c r="T87" s="122"/>
      <c r="U87" s="101"/>
      <c r="Z87" s="7"/>
      <c r="AA87" s="97"/>
      <c r="AB87" s="7"/>
      <c r="AC87" s="96"/>
      <c r="AD87" s="90"/>
      <c r="AE87" s="90"/>
    </row>
    <row r="88" spans="1:30" ht="12" customHeight="1">
      <c r="A88" s="105" t="s">
        <v>264</v>
      </c>
      <c r="B88" s="102">
        <v>0.7993055555555556</v>
      </c>
      <c r="C88" s="107">
        <v>2014</v>
      </c>
      <c r="D88" s="110">
        <f t="shared" si="5"/>
        <v>0.15986111111111112</v>
      </c>
      <c r="E88" s="105"/>
      <c r="F88" s="102"/>
      <c r="G88" s="87"/>
      <c r="H88" s="121"/>
      <c r="I88" s="105"/>
      <c r="J88" s="107"/>
      <c r="K88" s="102"/>
      <c r="L88" s="102"/>
      <c r="M88" s="102"/>
      <c r="N88" s="102">
        <v>0.7993055555555556</v>
      </c>
      <c r="O88" s="102">
        <v>0.8250000000000001</v>
      </c>
      <c r="P88" s="102"/>
      <c r="Q88" s="102">
        <v>0.9069444444444444</v>
      </c>
      <c r="R88" s="102">
        <v>0.8479166666666668</v>
      </c>
      <c r="S88" s="102"/>
      <c r="T88" s="122"/>
      <c r="U88" s="119"/>
      <c r="Z88" s="7"/>
      <c r="AA88" s="97"/>
      <c r="AB88" s="7"/>
      <c r="AC88" s="96"/>
      <c r="AD88" s="90"/>
    </row>
    <row r="89" spans="1:30" ht="12" customHeight="1">
      <c r="A89" s="105" t="s">
        <v>265</v>
      </c>
      <c r="B89" s="102">
        <v>0.8027777777777777</v>
      </c>
      <c r="C89" s="107">
        <v>2018</v>
      </c>
      <c r="D89" s="110">
        <f>B89/5</f>
        <v>0.16055555555555553</v>
      </c>
      <c r="E89" s="105"/>
      <c r="F89" s="102">
        <v>0.8131944444444444</v>
      </c>
      <c r="G89" s="87">
        <f aca="true" t="shared" si="6" ref="G89:G94">+F89-B89</f>
        <v>0.01041666666666674</v>
      </c>
      <c r="H89" s="107">
        <v>2017</v>
      </c>
      <c r="I89" s="105"/>
      <c r="J89" s="105"/>
      <c r="K89" s="105"/>
      <c r="L89" s="105"/>
      <c r="M89" s="105"/>
      <c r="N89" s="105"/>
      <c r="O89" s="87">
        <v>0.8756944444444444</v>
      </c>
      <c r="P89" s="102">
        <v>0.8777777777777778</v>
      </c>
      <c r="Q89" s="102">
        <v>0.8131944444444444</v>
      </c>
      <c r="R89" s="102">
        <v>0.8027777777777777</v>
      </c>
      <c r="S89" s="102"/>
      <c r="T89" s="122"/>
      <c r="U89" s="101"/>
      <c r="Z89" s="7"/>
      <c r="AA89" s="97"/>
      <c r="AB89" s="7"/>
      <c r="AC89" s="96"/>
      <c r="AD89" s="90"/>
    </row>
    <row r="90" spans="1:29" ht="12" customHeight="1">
      <c r="A90" s="123" t="s">
        <v>281</v>
      </c>
      <c r="B90" s="124">
        <v>0.8104166666666667</v>
      </c>
      <c r="C90" s="125">
        <v>2018</v>
      </c>
      <c r="D90" s="126">
        <f>B90/5</f>
        <v>0.16208333333333333</v>
      </c>
      <c r="E90" s="105"/>
      <c r="F90" s="102">
        <v>0.8208333333333333</v>
      </c>
      <c r="G90" s="87">
        <f t="shared" si="6"/>
        <v>0.01041666666666663</v>
      </c>
      <c r="H90" s="107">
        <v>2017</v>
      </c>
      <c r="I90" s="105"/>
      <c r="J90" s="105"/>
      <c r="K90" s="105"/>
      <c r="L90" s="105"/>
      <c r="M90" s="105"/>
      <c r="N90" s="105"/>
      <c r="O90" s="87">
        <v>0.8243055555555556</v>
      </c>
      <c r="P90" s="105"/>
      <c r="Q90" s="102">
        <v>0.8208333333333333</v>
      </c>
      <c r="R90" s="124">
        <v>0.8104166666666667</v>
      </c>
      <c r="S90" s="102"/>
      <c r="T90" s="122"/>
      <c r="U90" s="101"/>
      <c r="V90" s="90"/>
      <c r="Z90" s="7"/>
      <c r="AA90" s="90"/>
      <c r="AC90" s="96"/>
    </row>
    <row r="91" spans="1:29" ht="12" customHeight="1">
      <c r="A91" s="105" t="s">
        <v>266</v>
      </c>
      <c r="B91" s="102">
        <v>0.8104166666666667</v>
      </c>
      <c r="C91" s="107">
        <v>2018</v>
      </c>
      <c r="D91" s="110">
        <f t="shared" si="5"/>
        <v>0.16208333333333333</v>
      </c>
      <c r="E91" s="105"/>
      <c r="F91" s="102">
        <v>0.811111111111111</v>
      </c>
      <c r="G91" s="87">
        <f t="shared" si="6"/>
        <v>0.000694444444444331</v>
      </c>
      <c r="H91" s="121">
        <v>2018</v>
      </c>
      <c r="I91" s="105"/>
      <c r="J91" s="105"/>
      <c r="K91" s="105"/>
      <c r="L91" s="105"/>
      <c r="M91" s="105"/>
      <c r="N91" s="105"/>
      <c r="O91" s="105"/>
      <c r="P91" s="105"/>
      <c r="Q91" s="105"/>
      <c r="R91" s="102">
        <v>0.8104166666666667</v>
      </c>
      <c r="S91" s="102"/>
      <c r="T91" s="122"/>
      <c r="U91" s="101"/>
      <c r="W91" s="6"/>
      <c r="X91" s="6"/>
      <c r="Y91" s="7"/>
      <c r="Z91" s="7"/>
      <c r="AA91" s="90"/>
      <c r="AC91" s="96"/>
    </row>
    <row r="92" spans="1:29" ht="12" customHeight="1">
      <c r="A92" s="105" t="s">
        <v>267</v>
      </c>
      <c r="B92" s="102">
        <v>0.8159722222222222</v>
      </c>
      <c r="C92" s="107">
        <v>2018</v>
      </c>
      <c r="D92" s="110">
        <f>B92/5</f>
        <v>0.16319444444444445</v>
      </c>
      <c r="E92" s="105"/>
      <c r="F92" s="102">
        <v>0.8326388888888889</v>
      </c>
      <c r="G92" s="87">
        <f t="shared" si="6"/>
        <v>0.01666666666666672</v>
      </c>
      <c r="H92" s="107">
        <v>2018</v>
      </c>
      <c r="I92" s="105"/>
      <c r="J92" s="105"/>
      <c r="K92" s="105"/>
      <c r="L92" s="102"/>
      <c r="M92" s="102"/>
      <c r="N92" s="102">
        <v>0.8486111111111111</v>
      </c>
      <c r="O92" s="102">
        <v>0.8368055555555555</v>
      </c>
      <c r="P92" s="102">
        <v>0.8465277777777778</v>
      </c>
      <c r="Q92" s="102">
        <v>0.8409722222222222</v>
      </c>
      <c r="R92" s="102">
        <v>0.8159722222222222</v>
      </c>
      <c r="S92" s="102"/>
      <c r="T92" s="122"/>
      <c r="U92" s="101"/>
      <c r="V92" s="90"/>
      <c r="W92" s="6"/>
      <c r="X92" s="6"/>
      <c r="Y92" s="7"/>
      <c r="Z92" s="7"/>
      <c r="AA92" s="90"/>
      <c r="AC92" s="96"/>
    </row>
    <row r="93" spans="1:31" ht="12" customHeight="1">
      <c r="A93" s="105" t="s">
        <v>268</v>
      </c>
      <c r="B93" s="102">
        <v>0.8333333333333334</v>
      </c>
      <c r="C93" s="107">
        <v>2018</v>
      </c>
      <c r="D93" s="110">
        <f>B93/5</f>
        <v>0.16666666666666669</v>
      </c>
      <c r="E93" s="105"/>
      <c r="F93" s="102">
        <v>0.85</v>
      </c>
      <c r="G93" s="87">
        <f t="shared" si="6"/>
        <v>0.016666666666666607</v>
      </c>
      <c r="H93" s="121">
        <v>2018</v>
      </c>
      <c r="I93" s="105"/>
      <c r="J93" s="105"/>
      <c r="K93" s="105"/>
      <c r="L93" s="105"/>
      <c r="M93" s="105"/>
      <c r="N93" s="105"/>
      <c r="O93" s="105"/>
      <c r="P93" s="105"/>
      <c r="Q93" s="102">
        <v>0.8638888888888889</v>
      </c>
      <c r="R93" s="102">
        <v>0.8333333333333334</v>
      </c>
      <c r="S93" s="102"/>
      <c r="T93" s="122"/>
      <c r="U93" s="101"/>
      <c r="W93" s="6"/>
      <c r="X93" s="6"/>
      <c r="Y93" s="7"/>
      <c r="Z93" s="7"/>
      <c r="AA93" s="90"/>
      <c r="AC93" s="96"/>
      <c r="AD93" s="7"/>
      <c r="AE93" s="90"/>
    </row>
    <row r="94" spans="1:31" ht="12" customHeight="1">
      <c r="A94" s="105" t="s">
        <v>269</v>
      </c>
      <c r="B94" s="87">
        <v>0.8569444444444444</v>
      </c>
      <c r="C94" s="107">
        <v>2015</v>
      </c>
      <c r="D94" s="110">
        <f t="shared" si="5"/>
        <v>0.17138888888888887</v>
      </c>
      <c r="E94" s="105"/>
      <c r="F94" s="102">
        <v>0.9381944444444444</v>
      </c>
      <c r="G94" s="87">
        <f t="shared" si="6"/>
        <v>0.08125000000000004</v>
      </c>
      <c r="H94" s="107">
        <v>2013</v>
      </c>
      <c r="I94" s="105"/>
      <c r="J94" s="107"/>
      <c r="K94" s="102"/>
      <c r="L94" s="102"/>
      <c r="M94" s="102">
        <v>0.9381944444444444</v>
      </c>
      <c r="N94" s="102"/>
      <c r="O94" s="87">
        <v>0.8569444444444444</v>
      </c>
      <c r="P94" s="102"/>
      <c r="Q94" s="102"/>
      <c r="R94" s="102"/>
      <c r="S94" s="102"/>
      <c r="T94" s="122"/>
      <c r="U94" s="101"/>
      <c r="W94" s="6"/>
      <c r="X94" s="6"/>
      <c r="Y94" s="7"/>
      <c r="Z94" s="7"/>
      <c r="AA94" s="97"/>
      <c r="AB94" s="91"/>
      <c r="AC94" s="96"/>
      <c r="AD94" s="90"/>
      <c r="AE94" s="90"/>
    </row>
    <row r="95" spans="1:31" ht="12" customHeight="1">
      <c r="A95" s="105" t="s">
        <v>270</v>
      </c>
      <c r="B95" s="102">
        <v>0.8624999999999999</v>
      </c>
      <c r="C95" s="107">
        <v>2016</v>
      </c>
      <c r="D95" s="110">
        <f t="shared" si="5"/>
        <v>0.1725</v>
      </c>
      <c r="E95" s="105"/>
      <c r="F95" s="102"/>
      <c r="G95" s="87"/>
      <c r="H95" s="121"/>
      <c r="I95" s="105"/>
      <c r="J95" s="107"/>
      <c r="K95" s="102"/>
      <c r="L95" s="102"/>
      <c r="M95" s="102"/>
      <c r="N95" s="102"/>
      <c r="O95" s="102"/>
      <c r="P95" s="102">
        <v>0.8624999999999999</v>
      </c>
      <c r="Q95" s="102"/>
      <c r="R95" s="102"/>
      <c r="S95" s="102"/>
      <c r="T95" s="122"/>
      <c r="U95" s="101"/>
      <c r="W95" s="6"/>
      <c r="X95" s="6"/>
      <c r="Y95" s="7"/>
      <c r="Z95" s="7"/>
      <c r="AA95" s="97"/>
      <c r="AB95" s="91"/>
      <c r="AC95" s="96"/>
      <c r="AD95" s="90"/>
      <c r="AE95" s="90"/>
    </row>
    <row r="96" spans="1:31" ht="12" customHeight="1">
      <c r="A96" s="105" t="s">
        <v>271</v>
      </c>
      <c r="B96" s="102">
        <v>0.8729166666666667</v>
      </c>
      <c r="C96" s="107"/>
      <c r="D96" s="110">
        <f t="shared" si="5"/>
        <v>0.17458333333333334</v>
      </c>
      <c r="E96" s="105"/>
      <c r="F96" s="102"/>
      <c r="G96" s="87"/>
      <c r="H96" s="121"/>
      <c r="I96" s="105"/>
      <c r="J96" s="107"/>
      <c r="K96" s="102"/>
      <c r="L96" s="102"/>
      <c r="M96" s="102"/>
      <c r="N96" s="102"/>
      <c r="O96" s="102"/>
      <c r="P96" s="102"/>
      <c r="Q96" s="102"/>
      <c r="R96" s="102"/>
      <c r="S96" s="102"/>
      <c r="T96" s="122"/>
      <c r="U96" s="101"/>
      <c r="W96" s="6"/>
      <c r="X96" s="6"/>
      <c r="Z96" s="7"/>
      <c r="AC96" s="96"/>
      <c r="AD96" s="7"/>
      <c r="AE96" s="90"/>
    </row>
    <row r="97" spans="1:31" ht="12" customHeight="1">
      <c r="A97" s="105" t="s">
        <v>272</v>
      </c>
      <c r="B97" s="102">
        <v>0.875</v>
      </c>
      <c r="C97" s="107">
        <v>2016</v>
      </c>
      <c r="D97" s="110">
        <f t="shared" si="5"/>
        <v>0.175</v>
      </c>
      <c r="E97" s="105"/>
      <c r="F97" s="102"/>
      <c r="G97" s="87"/>
      <c r="H97" s="121"/>
      <c r="I97" s="105"/>
      <c r="J97" s="105"/>
      <c r="K97" s="105"/>
      <c r="L97" s="105"/>
      <c r="M97" s="105"/>
      <c r="N97" s="105"/>
      <c r="O97" s="105"/>
      <c r="P97" s="102">
        <v>0.875</v>
      </c>
      <c r="Q97" s="102">
        <v>0.8770833333333333</v>
      </c>
      <c r="R97" s="102"/>
      <c r="S97" s="102"/>
      <c r="T97" s="122"/>
      <c r="U97" s="101"/>
      <c r="W97" s="6"/>
      <c r="X97" s="6"/>
      <c r="Y97" s="7"/>
      <c r="Z97" s="7"/>
      <c r="AA97" s="90"/>
      <c r="AC97" s="96"/>
      <c r="AD97" s="7"/>
      <c r="AE97" s="90"/>
    </row>
    <row r="98" spans="1:31" ht="12" customHeight="1">
      <c r="A98" s="105" t="s">
        <v>273</v>
      </c>
      <c r="B98" s="102">
        <v>0.8888888888888888</v>
      </c>
      <c r="C98" s="107">
        <v>2013</v>
      </c>
      <c r="D98" s="110">
        <f t="shared" si="5"/>
        <v>0.17777777777777776</v>
      </c>
      <c r="E98" s="105"/>
      <c r="F98" s="102"/>
      <c r="G98" s="87"/>
      <c r="H98" s="121"/>
      <c r="I98" s="105"/>
      <c r="J98" s="107"/>
      <c r="K98" s="102"/>
      <c r="L98" s="102"/>
      <c r="M98" s="102">
        <v>0.8888888888888888</v>
      </c>
      <c r="N98" s="102">
        <v>0.9166666666666666</v>
      </c>
      <c r="O98" s="102"/>
      <c r="P98" s="102"/>
      <c r="Q98" s="102"/>
      <c r="R98" s="102"/>
      <c r="S98" s="102"/>
      <c r="T98" s="122"/>
      <c r="U98" s="101"/>
      <c r="W98" s="6"/>
      <c r="X98" s="6"/>
      <c r="Y98" s="7"/>
      <c r="Z98" s="7"/>
      <c r="AA98" s="90"/>
      <c r="AC98" s="96"/>
      <c r="AD98" s="7"/>
      <c r="AE98" s="90"/>
    </row>
    <row r="99" spans="1:29" ht="12" customHeight="1">
      <c r="A99" s="105" t="s">
        <v>274</v>
      </c>
      <c r="B99" s="102">
        <v>0.970138888888889</v>
      </c>
      <c r="C99" s="107">
        <v>2017</v>
      </c>
      <c r="D99" s="110">
        <f t="shared" si="5"/>
        <v>0.1940277777777778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2">
        <v>0.970138888888889</v>
      </c>
      <c r="R99" s="102">
        <v>0.9826388888888888</v>
      </c>
      <c r="S99" s="102"/>
      <c r="T99" s="122"/>
      <c r="U99" s="101"/>
      <c r="V99" s="90"/>
      <c r="W99" s="6"/>
      <c r="X99" s="6"/>
      <c r="Y99" s="7"/>
      <c r="Z99" s="7"/>
      <c r="AA99" s="90"/>
      <c r="AC99" s="96"/>
    </row>
    <row r="100" spans="1:31" ht="12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2"/>
      <c r="M100" s="102"/>
      <c r="N100" s="102"/>
      <c r="O100" s="102"/>
      <c r="P100" s="102"/>
      <c r="Q100" s="102"/>
      <c r="R100" s="102"/>
      <c r="S100" s="102"/>
      <c r="T100" s="122"/>
      <c r="U100" s="101"/>
      <c r="W100" s="6"/>
      <c r="X100" s="6"/>
      <c r="Y100" s="7"/>
      <c r="Z100" s="7"/>
      <c r="AA100" s="90"/>
      <c r="AC100" s="96"/>
      <c r="AD100" s="7"/>
      <c r="AE100" s="90"/>
    </row>
    <row r="101" spans="1:31" ht="12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2"/>
      <c r="M101" s="102"/>
      <c r="N101" s="102"/>
      <c r="O101" s="102"/>
      <c r="P101" s="102"/>
      <c r="Q101" s="102"/>
      <c r="R101" s="102"/>
      <c r="S101" s="102"/>
      <c r="T101" s="122"/>
      <c r="U101" s="101"/>
      <c r="W101" s="6"/>
      <c r="X101" s="6"/>
      <c r="Y101" s="7"/>
      <c r="Z101" s="7"/>
      <c r="AA101" s="90"/>
      <c r="AC101" s="96"/>
      <c r="AD101" s="7"/>
      <c r="AE101" s="90"/>
    </row>
    <row r="102" spans="1:31" ht="12" customHeight="1">
      <c r="A102" s="55" t="s">
        <v>337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102">
        <v>0.779861111111111</v>
      </c>
      <c r="S102" s="102"/>
      <c r="T102" s="122"/>
      <c r="U102" s="101"/>
      <c r="V102" s="90"/>
      <c r="Z102" s="7"/>
      <c r="AA102" s="90"/>
      <c r="AC102" s="96"/>
      <c r="AD102" s="7"/>
      <c r="AE102" s="90"/>
    </row>
    <row r="103" spans="1:31" ht="12" customHeight="1">
      <c r="A103" s="105" t="s">
        <v>325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87">
        <v>0.6722222222222222</v>
      </c>
      <c r="P103" s="105"/>
      <c r="Q103" s="102"/>
      <c r="R103" s="102"/>
      <c r="S103" s="102"/>
      <c r="T103" s="122"/>
      <c r="U103" s="101"/>
      <c r="V103" s="90"/>
      <c r="Z103" s="7"/>
      <c r="AA103" s="90"/>
      <c r="AC103" s="96"/>
      <c r="AD103" s="91"/>
      <c r="AE103" s="90"/>
    </row>
    <row r="104" spans="1:31" ht="12" customHeight="1">
      <c r="A104" s="105" t="s">
        <v>355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87"/>
      <c r="L104" s="87"/>
      <c r="M104" s="87">
        <v>0.9347222222222222</v>
      </c>
      <c r="N104" s="87">
        <v>0.9090277777777778</v>
      </c>
      <c r="O104" s="87">
        <v>0.9659722222222222</v>
      </c>
      <c r="P104" s="105"/>
      <c r="Q104" s="102">
        <v>0.8875000000000001</v>
      </c>
      <c r="R104" s="102">
        <v>0.88125</v>
      </c>
      <c r="S104" s="102"/>
      <c r="T104" s="122"/>
      <c r="U104" s="101"/>
      <c r="V104" s="90"/>
      <c r="Z104" s="7"/>
      <c r="AA104" s="90"/>
      <c r="AC104" s="96"/>
      <c r="AD104" s="91"/>
      <c r="AE104" s="90"/>
    </row>
    <row r="105" spans="1:31" ht="12" customHeight="1">
      <c r="A105" s="103" t="s">
        <v>347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2"/>
      <c r="Q105" s="102">
        <v>0.7229166666666668</v>
      </c>
      <c r="R105" s="102">
        <v>0.7791666666666667</v>
      </c>
      <c r="S105" s="102"/>
      <c r="T105" s="122"/>
      <c r="U105" s="101"/>
      <c r="V105" s="90"/>
      <c r="Z105" s="7"/>
      <c r="AA105" s="90"/>
      <c r="AC105" s="96"/>
      <c r="AD105" s="91"/>
      <c r="AE105" s="90"/>
    </row>
    <row r="106" spans="1:29" ht="12" customHeight="1">
      <c r="A106" s="55" t="s">
        <v>330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102">
        <v>0.8048611111111111</v>
      </c>
      <c r="S106" s="102"/>
      <c r="T106" s="122"/>
      <c r="U106" s="101"/>
      <c r="V106" s="90"/>
      <c r="Z106" s="7"/>
      <c r="AA106" s="90"/>
      <c r="AC106" s="96"/>
    </row>
    <row r="107" spans="1:29" ht="12" customHeight="1">
      <c r="A107" s="105" t="s">
        <v>313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87">
        <v>0.7458333333333332</v>
      </c>
      <c r="P107" s="102">
        <v>0.7930555555555556</v>
      </c>
      <c r="Q107" s="102">
        <v>0.7506944444444444</v>
      </c>
      <c r="R107" s="102">
        <v>0.8402777777777778</v>
      </c>
      <c r="S107" s="102"/>
      <c r="T107" s="122"/>
      <c r="U107" s="101"/>
      <c r="V107" s="90"/>
      <c r="Z107" s="7"/>
      <c r="AC107" s="96"/>
    </row>
    <row r="108" spans="1:29" ht="12" customHeight="1">
      <c r="A108" s="103" t="s">
        <v>464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87"/>
      <c r="P108" s="102"/>
      <c r="Q108" s="102"/>
      <c r="R108" s="124">
        <v>0.7694444444444444</v>
      </c>
      <c r="S108" s="102"/>
      <c r="T108" s="122"/>
      <c r="U108" s="101"/>
      <c r="V108" s="90"/>
      <c r="Z108" s="7"/>
      <c r="AC108" s="96"/>
    </row>
    <row r="109" spans="1:29" ht="12" customHeight="1">
      <c r="A109" s="105" t="s">
        <v>278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2">
        <v>0.7479166666666667</v>
      </c>
      <c r="R109" s="102">
        <v>0.7881944444444445</v>
      </c>
      <c r="S109" s="102"/>
      <c r="T109" s="122"/>
      <c r="U109" s="101"/>
      <c r="V109" s="90"/>
      <c r="Z109" s="7"/>
      <c r="AA109" s="90"/>
      <c r="AC109" s="96"/>
    </row>
    <row r="110" spans="1:29" ht="12" customHeight="1">
      <c r="A110" s="103" t="s">
        <v>400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2"/>
      <c r="R110" s="124">
        <v>0.7048611111111112</v>
      </c>
      <c r="S110" s="102"/>
      <c r="T110" s="122"/>
      <c r="U110" s="101"/>
      <c r="V110" s="90"/>
      <c r="Z110" s="7"/>
      <c r="AA110" s="90"/>
      <c r="AC110" s="96"/>
    </row>
    <row r="111" spans="1:29" ht="12" customHeight="1">
      <c r="A111" s="103" t="s">
        <v>320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2">
        <v>0.8194444444444445</v>
      </c>
      <c r="R111" s="102"/>
      <c r="S111" s="102"/>
      <c r="T111" s="122"/>
      <c r="U111" s="101"/>
      <c r="V111" s="90"/>
      <c r="Z111" s="7"/>
      <c r="AA111" s="90"/>
      <c r="AC111" s="96"/>
    </row>
    <row r="112" spans="1:29" ht="12" customHeight="1">
      <c r="A112" s="106" t="s">
        <v>360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127">
        <v>0.717361111111111</v>
      </c>
      <c r="S112" s="102"/>
      <c r="T112" s="122"/>
      <c r="U112" s="101"/>
      <c r="V112" s="90"/>
      <c r="Z112" s="7"/>
      <c r="AA112" s="90"/>
      <c r="AC112" s="96"/>
    </row>
    <row r="113" spans="1:29" ht="12" customHeight="1">
      <c r="A113" s="105" t="s">
        <v>315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2">
        <v>0.7652777777777778</v>
      </c>
      <c r="R113" s="102"/>
      <c r="S113" s="102"/>
      <c r="T113" s="122"/>
      <c r="U113" s="101"/>
      <c r="V113" s="90"/>
      <c r="Z113" s="7"/>
      <c r="AA113" s="90"/>
      <c r="AC113" s="96"/>
    </row>
    <row r="114" spans="1:29" ht="12" customHeight="1">
      <c r="A114" s="55" t="s">
        <v>349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102">
        <v>0.782638888888889</v>
      </c>
      <c r="S114" s="102"/>
      <c r="T114" s="122"/>
      <c r="U114" s="101"/>
      <c r="V114" s="90"/>
      <c r="Z114" s="7"/>
      <c r="AA114" s="90"/>
      <c r="AC114" s="96"/>
    </row>
    <row r="115" spans="1:29" ht="12" customHeight="1">
      <c r="A115" s="103" t="s">
        <v>333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102">
        <v>0.8006944444444444</v>
      </c>
      <c r="S115" s="102"/>
      <c r="T115" s="122"/>
      <c r="U115" s="101"/>
      <c r="V115" s="90"/>
      <c r="Z115" s="7"/>
      <c r="AA115" s="90"/>
      <c r="AC115" s="96"/>
    </row>
    <row r="116" spans="1:29" ht="12" customHeight="1">
      <c r="A116" s="103" t="s">
        <v>282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102">
        <v>0.7312500000000001</v>
      </c>
      <c r="S116" s="102"/>
      <c r="T116" s="122"/>
      <c r="U116" s="101"/>
      <c r="V116" s="90"/>
      <c r="Z116" s="7"/>
      <c r="AA116" s="90"/>
      <c r="AC116" s="96"/>
    </row>
    <row r="117" spans="1:29" ht="12" customHeight="1">
      <c r="A117" s="105" t="s">
        <v>348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2">
        <v>0.81875</v>
      </c>
      <c r="R117" s="102">
        <v>0.8534722222222223</v>
      </c>
      <c r="S117" s="102"/>
      <c r="T117" s="122"/>
      <c r="U117" s="101"/>
      <c r="V117" s="90"/>
      <c r="Z117" s="7"/>
      <c r="AA117" s="90"/>
      <c r="AC117" s="96"/>
    </row>
    <row r="118" spans="1:29" ht="12" customHeight="1">
      <c r="A118" s="55" t="s">
        <v>300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102">
        <v>0.8013888888888889</v>
      </c>
      <c r="S118" s="102"/>
      <c r="T118" s="122"/>
      <c r="U118" s="101"/>
      <c r="V118" s="90"/>
      <c r="Z118" s="7"/>
      <c r="AA118" s="90"/>
      <c r="AC118" s="96"/>
    </row>
    <row r="119" spans="1:29" ht="12" customHeight="1">
      <c r="A119" s="105" t="s">
        <v>291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2">
        <v>0.9305555555555555</v>
      </c>
      <c r="R119" s="102">
        <v>0.9916666666666667</v>
      </c>
      <c r="S119" s="102"/>
      <c r="T119" s="122"/>
      <c r="U119" s="101"/>
      <c r="V119" s="90"/>
      <c r="Z119" s="7"/>
      <c r="AC119" s="96"/>
    </row>
    <row r="120" spans="1:29" ht="12" customHeight="1">
      <c r="A120" s="105" t="s">
        <v>235</v>
      </c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87">
        <v>0.7520833333333333</v>
      </c>
      <c r="P120" s="105"/>
      <c r="Q120" s="102">
        <v>0.78125</v>
      </c>
      <c r="R120" s="102">
        <v>0.7819444444444444</v>
      </c>
      <c r="S120" s="102"/>
      <c r="T120" s="122"/>
      <c r="U120" s="101"/>
      <c r="V120" s="90"/>
      <c r="Z120" s="7"/>
      <c r="AA120" s="90"/>
      <c r="AC120" s="96"/>
    </row>
    <row r="121" spans="1:29" ht="12" customHeight="1">
      <c r="A121" s="106" t="s">
        <v>361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127">
        <v>0.7604166666666666</v>
      </c>
      <c r="S121" s="102"/>
      <c r="T121" s="122"/>
      <c r="U121" s="101"/>
      <c r="V121" s="90"/>
      <c r="Z121" s="7"/>
      <c r="AA121" s="90"/>
      <c r="AC121" s="96"/>
    </row>
    <row r="122" spans="1:29" ht="12" customHeight="1">
      <c r="A122" s="103" t="s">
        <v>294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2">
        <v>0.6569444444444444</v>
      </c>
      <c r="R122" s="124">
        <v>0.6305555555555555</v>
      </c>
      <c r="S122" s="102"/>
      <c r="T122" s="122"/>
      <c r="U122" s="101"/>
      <c r="V122" s="90"/>
      <c r="Z122" s="7"/>
      <c r="AA122" s="90"/>
      <c r="AC122" s="96"/>
    </row>
    <row r="123" spans="1:29" ht="12" customHeight="1">
      <c r="A123" s="105" t="s">
        <v>336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87">
        <v>0.8361111111111111</v>
      </c>
      <c r="P123" s="105"/>
      <c r="Q123" s="102"/>
      <c r="R123" s="102"/>
      <c r="S123" s="102"/>
      <c r="T123" s="122"/>
      <c r="U123" s="101"/>
      <c r="V123" s="90"/>
      <c r="Z123" s="7"/>
      <c r="AA123" s="90"/>
      <c r="AC123" s="96"/>
    </row>
    <row r="124" spans="1:29" ht="12" customHeight="1">
      <c r="A124" s="106" t="s">
        <v>363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127">
        <v>0.8027777777777777</v>
      </c>
      <c r="S124" s="102"/>
      <c r="T124" s="122"/>
      <c r="U124" s="101"/>
      <c r="W124" s="6"/>
      <c r="X124" s="6"/>
      <c r="Y124" s="91"/>
      <c r="Z124" s="7"/>
      <c r="AA124" s="90"/>
      <c r="AC124" s="96"/>
    </row>
    <row r="125" spans="1:29" ht="12" customHeight="1">
      <c r="A125" s="105" t="s">
        <v>338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8">
        <v>0.017546296296296296</v>
      </c>
      <c r="R125" s="108">
        <v>0.01931712962962963</v>
      </c>
      <c r="S125" s="102"/>
      <c r="T125" s="122"/>
      <c r="U125" s="101"/>
      <c r="W125" s="6"/>
      <c r="X125" s="6"/>
      <c r="Y125" s="91"/>
      <c r="Z125" s="7"/>
      <c r="AA125" s="90"/>
      <c r="AC125" s="96"/>
    </row>
    <row r="126" spans="1:29" ht="12" customHeight="1">
      <c r="A126" s="103" t="s">
        <v>318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102">
        <v>0.8465277777777778</v>
      </c>
      <c r="S126" s="102"/>
      <c r="T126" s="122"/>
      <c r="U126" s="101"/>
      <c r="W126" s="6"/>
      <c r="X126" s="6"/>
      <c r="Y126" s="91"/>
      <c r="Z126" s="7"/>
      <c r="AA126" s="90"/>
      <c r="AC126" s="96"/>
    </row>
    <row r="127" spans="1:29" ht="12" customHeight="1">
      <c r="A127" s="105" t="s">
        <v>283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87">
        <v>0.8041666666666667</v>
      </c>
      <c r="P127" s="105"/>
      <c r="Q127" s="102"/>
      <c r="R127" s="102"/>
      <c r="S127" s="102"/>
      <c r="T127" s="122"/>
      <c r="U127" s="101"/>
      <c r="W127" s="6"/>
      <c r="X127" s="6"/>
      <c r="Y127" s="91"/>
      <c r="Z127" s="7"/>
      <c r="AA127" s="90"/>
      <c r="AC127" s="96"/>
    </row>
    <row r="128" spans="1:29" ht="12" customHeight="1">
      <c r="A128" s="105" t="s">
        <v>295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2">
        <v>0.8444444444444444</v>
      </c>
      <c r="R128" s="102">
        <v>0.8222222222222223</v>
      </c>
      <c r="S128" s="102"/>
      <c r="T128" s="102"/>
      <c r="U128" s="101"/>
      <c r="W128" s="6"/>
      <c r="X128" s="6"/>
      <c r="Z128" s="7"/>
      <c r="AC128" s="96"/>
    </row>
    <row r="129" spans="1:29" ht="12" customHeight="1">
      <c r="A129" s="103" t="s">
        <v>301</v>
      </c>
      <c r="B129" s="105"/>
      <c r="C129" s="109"/>
      <c r="D129" s="105"/>
      <c r="E129" s="105"/>
      <c r="F129" s="105"/>
      <c r="G129" s="105"/>
      <c r="H129" s="105"/>
      <c r="I129" s="105"/>
      <c r="J129" s="105"/>
      <c r="K129" s="102">
        <v>0.7902777777777777</v>
      </c>
      <c r="L129" s="102">
        <v>0.7666666666666666</v>
      </c>
      <c r="M129" s="102">
        <v>0.7868055555555555</v>
      </c>
      <c r="N129" s="102"/>
      <c r="O129" s="102"/>
      <c r="P129" s="102"/>
      <c r="Q129" s="102"/>
      <c r="R129" s="102">
        <v>0.7875</v>
      </c>
      <c r="S129" s="102"/>
      <c r="T129" s="102"/>
      <c r="U129" s="101"/>
      <c r="W129" s="6" t="str">
        <f aca="true" t="shared" si="7" ref="W129:W138">U129&amp;" "&amp;V129</f>
        <v> </v>
      </c>
      <c r="X129" s="6"/>
      <c r="Z129" s="7"/>
      <c r="AC129" s="96"/>
    </row>
    <row r="130" spans="1:29" ht="12" customHeight="1">
      <c r="A130" s="105" t="s">
        <v>292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2">
        <v>0.7458333333333332</v>
      </c>
      <c r="R130" s="102"/>
      <c r="S130" s="102"/>
      <c r="T130" s="102"/>
      <c r="U130" s="101"/>
      <c r="W130" s="6" t="str">
        <f t="shared" si="7"/>
        <v> </v>
      </c>
      <c r="X130" s="6"/>
      <c r="Z130" s="7"/>
      <c r="AC130" s="96"/>
    </row>
    <row r="131" spans="1:29" ht="12" customHeight="1">
      <c r="A131" s="55" t="s">
        <v>314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102">
        <v>0.8743055555555556</v>
      </c>
      <c r="S131" s="102"/>
      <c r="T131" s="102"/>
      <c r="U131" s="101"/>
      <c r="W131" s="6" t="str">
        <f t="shared" si="7"/>
        <v> </v>
      </c>
      <c r="X131" s="6"/>
      <c r="Z131" s="7"/>
      <c r="AC131" s="96"/>
    </row>
    <row r="132" spans="1:29" ht="12" customHeight="1">
      <c r="A132" s="103" t="s">
        <v>334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102">
        <v>0.78125</v>
      </c>
      <c r="S132" s="102"/>
      <c r="T132" s="102"/>
      <c r="U132" s="101"/>
      <c r="W132" s="6" t="str">
        <f t="shared" si="7"/>
        <v> </v>
      </c>
      <c r="X132" s="6"/>
      <c r="Z132" s="7"/>
      <c r="AC132" s="96"/>
    </row>
    <row r="133" spans="1:29" ht="12" customHeight="1">
      <c r="A133" s="105" t="s">
        <v>344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87">
        <v>0.8222222222222223</v>
      </c>
      <c r="P133" s="105"/>
      <c r="Q133" s="102"/>
      <c r="R133" s="102"/>
      <c r="S133" s="102"/>
      <c r="T133" s="102"/>
      <c r="U133" s="101"/>
      <c r="W133" s="6" t="str">
        <f t="shared" si="7"/>
        <v> </v>
      </c>
      <c r="X133" s="6"/>
      <c r="Z133" s="7"/>
      <c r="AC133" s="96"/>
    </row>
    <row r="134" spans="1:29" ht="12" customHeight="1">
      <c r="A134" s="103" t="s">
        <v>351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2">
        <v>0.7020833333333334</v>
      </c>
      <c r="R134" s="102">
        <v>0.7090277777777777</v>
      </c>
      <c r="S134" s="102"/>
      <c r="T134" s="102"/>
      <c r="U134" s="101"/>
      <c r="W134" s="6" t="str">
        <f t="shared" si="7"/>
        <v> </v>
      </c>
      <c r="X134" s="6"/>
      <c r="Z134" s="7"/>
      <c r="AC134" s="96"/>
    </row>
    <row r="135" spans="1:29" ht="12" customHeight="1">
      <c r="A135" s="103" t="s">
        <v>280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87"/>
      <c r="N135" s="105"/>
      <c r="O135" s="105"/>
      <c r="P135" s="105"/>
      <c r="Q135" s="102">
        <v>0.7861111111111111</v>
      </c>
      <c r="R135" s="102"/>
      <c r="S135" s="102"/>
      <c r="T135" s="102"/>
      <c r="U135" s="101"/>
      <c r="W135" s="6" t="str">
        <f t="shared" si="7"/>
        <v> </v>
      </c>
      <c r="X135" s="6"/>
      <c r="Z135" s="7"/>
      <c r="AC135" s="96"/>
    </row>
    <row r="136" spans="1:29" ht="12" customHeight="1">
      <c r="A136" s="55" t="s">
        <v>286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102">
        <v>0.7222222222222222</v>
      </c>
      <c r="S136" s="102"/>
      <c r="T136" s="102"/>
      <c r="U136" s="101"/>
      <c r="W136" s="6" t="str">
        <f t="shared" si="7"/>
        <v> </v>
      </c>
      <c r="X136" s="6"/>
      <c r="Z136" s="7"/>
      <c r="AC136" s="96"/>
    </row>
    <row r="137" spans="1:29" ht="12" customHeight="1">
      <c r="A137" s="55" t="s">
        <v>323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102">
        <v>0.9256944444444444</v>
      </c>
      <c r="S137" s="102"/>
      <c r="T137" s="102"/>
      <c r="U137" s="101"/>
      <c r="W137" s="6" t="str">
        <f t="shared" si="7"/>
        <v> </v>
      </c>
      <c r="X137" s="6"/>
      <c r="Z137" s="7"/>
      <c r="AC137" s="96"/>
    </row>
    <row r="138" spans="1:29" ht="12" customHeight="1">
      <c r="A138" s="55" t="s">
        <v>288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102">
        <v>0.7993055555555556</v>
      </c>
      <c r="S138" s="102"/>
      <c r="T138" s="102"/>
      <c r="U138" s="101"/>
      <c r="W138" s="6" t="str">
        <f t="shared" si="7"/>
        <v> </v>
      </c>
      <c r="X138" s="6"/>
      <c r="Z138" s="7"/>
      <c r="AC138" s="96"/>
    </row>
    <row r="139" spans="1:29" ht="12" customHeight="1">
      <c r="A139" s="55" t="s">
        <v>275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102">
        <v>0.8388888888888889</v>
      </c>
      <c r="S139" s="102"/>
      <c r="T139" s="102"/>
      <c r="U139" s="101"/>
      <c r="W139" s="6" t="str">
        <f aca="true" t="shared" si="8" ref="W139:W201">U139&amp;" "&amp;V139</f>
        <v> </v>
      </c>
      <c r="X139" s="6"/>
      <c r="Z139" s="7"/>
      <c r="AC139" s="96"/>
    </row>
    <row r="140" spans="1:29" ht="12" customHeight="1">
      <c r="A140" s="105" t="s">
        <v>319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2">
        <v>0.7166666666666667</v>
      </c>
      <c r="R140" s="102">
        <v>0.7756944444444445</v>
      </c>
      <c r="S140" s="102"/>
      <c r="T140" s="102"/>
      <c r="U140" s="101"/>
      <c r="W140" s="6" t="str">
        <f t="shared" si="8"/>
        <v> </v>
      </c>
      <c r="X140" s="6"/>
      <c r="Z140" s="7"/>
      <c r="AC140" s="96"/>
    </row>
    <row r="141" spans="1:29" ht="12" customHeight="1">
      <c r="A141" s="103" t="s">
        <v>303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2">
        <v>0.7319444444444444</v>
      </c>
      <c r="M141" s="102"/>
      <c r="N141" s="102"/>
      <c r="O141" s="102"/>
      <c r="P141" s="102"/>
      <c r="Q141" s="102"/>
      <c r="R141" s="102"/>
      <c r="S141" s="102"/>
      <c r="T141" s="102"/>
      <c r="U141" s="101"/>
      <c r="W141" s="6" t="str">
        <f t="shared" si="8"/>
        <v> </v>
      </c>
      <c r="X141" s="6"/>
      <c r="Z141" s="7"/>
      <c r="AC141" s="96"/>
    </row>
    <row r="142" spans="1:29" ht="12" customHeight="1">
      <c r="A142" s="103" t="s">
        <v>342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8">
        <v>0.016909722222222225</v>
      </c>
      <c r="R142" s="102"/>
      <c r="S142" s="102"/>
      <c r="T142" s="102"/>
      <c r="U142" s="101"/>
      <c r="W142" s="6" t="str">
        <f t="shared" si="8"/>
        <v> </v>
      </c>
      <c r="X142" s="6"/>
      <c r="Z142" s="7"/>
      <c r="AC142" s="96"/>
    </row>
    <row r="143" spans="1:29" ht="12" customHeight="1">
      <c r="A143" s="105" t="s">
        <v>305</v>
      </c>
      <c r="B143" s="104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87">
        <v>0.8368055555555555</v>
      </c>
      <c r="P143" s="105"/>
      <c r="Q143" s="102">
        <v>0.9298611111111111</v>
      </c>
      <c r="R143" s="102">
        <v>0.9597222222222223</v>
      </c>
      <c r="S143" s="102"/>
      <c r="T143" s="102"/>
      <c r="U143" s="101"/>
      <c r="W143" s="6" t="str">
        <f t="shared" si="8"/>
        <v> </v>
      </c>
      <c r="X143" s="6"/>
      <c r="Z143" s="7"/>
      <c r="AC143" s="96"/>
    </row>
    <row r="144" spans="1:29" ht="12" customHeight="1">
      <c r="A144" s="103" t="s">
        <v>346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102">
        <v>0.8819444444444445</v>
      </c>
      <c r="S144" s="102"/>
      <c r="T144" s="102"/>
      <c r="U144" s="101"/>
      <c r="W144" s="6" t="str">
        <f t="shared" si="8"/>
        <v> </v>
      </c>
      <c r="X144" s="6"/>
      <c r="Z144" s="7"/>
      <c r="AC144" s="96"/>
    </row>
    <row r="145" spans="1:29" ht="12" customHeight="1">
      <c r="A145" s="103" t="s">
        <v>299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102">
        <v>0.7902777777777777</v>
      </c>
      <c r="S145" s="102"/>
      <c r="T145" s="102"/>
      <c r="U145" s="101"/>
      <c r="W145" s="6" t="str">
        <f t="shared" si="8"/>
        <v> </v>
      </c>
      <c r="X145" s="6"/>
      <c r="Z145" s="7"/>
      <c r="AC145" s="96"/>
    </row>
    <row r="146" spans="1:29" ht="12" customHeight="1">
      <c r="A146" s="106" t="s">
        <v>366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127">
        <v>0.8347222222222223</v>
      </c>
      <c r="S146" s="102"/>
      <c r="T146" s="102"/>
      <c r="U146" s="101"/>
      <c r="W146" s="6" t="str">
        <f t="shared" si="8"/>
        <v> </v>
      </c>
      <c r="X146" s="6"/>
      <c r="Z146" s="7"/>
      <c r="AC146" s="96"/>
    </row>
    <row r="147" spans="1:29" ht="12" customHeight="1">
      <c r="A147" s="105" t="s">
        <v>339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87">
        <v>0.7465277777777778</v>
      </c>
      <c r="M147" s="87">
        <v>0.7354166666666666</v>
      </c>
      <c r="N147" s="87">
        <v>0.7743055555555555</v>
      </c>
      <c r="O147" s="87">
        <v>0.7465277777777778</v>
      </c>
      <c r="P147" s="102">
        <v>0.78125</v>
      </c>
      <c r="Q147" s="102">
        <v>0.7708333333333334</v>
      </c>
      <c r="R147" s="102"/>
      <c r="S147" s="102"/>
      <c r="T147" s="102"/>
      <c r="U147" s="101"/>
      <c r="W147" s="6" t="str">
        <f t="shared" si="8"/>
        <v> </v>
      </c>
      <c r="X147" s="6"/>
      <c r="Z147" s="7"/>
      <c r="AC147" s="96"/>
    </row>
    <row r="148" spans="1:29" ht="12" customHeight="1">
      <c r="A148" s="106" t="s">
        <v>369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108">
        <v>0.01730324074074074</v>
      </c>
      <c r="S148" s="102"/>
      <c r="T148" s="102"/>
      <c r="U148" s="101"/>
      <c r="W148" s="6" t="str">
        <f t="shared" si="8"/>
        <v> </v>
      </c>
      <c r="X148" s="6"/>
      <c r="Z148" s="7"/>
      <c r="AC148" s="96"/>
    </row>
    <row r="149" spans="1:29" ht="12" customHeight="1">
      <c r="A149" s="55" t="s">
        <v>340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108">
        <v>0.019270833333333334</v>
      </c>
      <c r="S149" s="102"/>
      <c r="T149" s="102"/>
      <c r="U149" s="101"/>
      <c r="W149" s="6" t="str">
        <f t="shared" si="8"/>
        <v> </v>
      </c>
      <c r="X149" s="6"/>
      <c r="Z149" s="7"/>
      <c r="AC149" s="96"/>
    </row>
    <row r="150" spans="1:29" ht="12" customHeight="1">
      <c r="A150" s="105" t="s">
        <v>310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87">
        <v>0.7937500000000001</v>
      </c>
      <c r="P150" s="105"/>
      <c r="Q150" s="102">
        <v>0.8173611111111111</v>
      </c>
      <c r="R150" s="102">
        <v>0.8256944444444444</v>
      </c>
      <c r="S150" s="102"/>
      <c r="T150" s="102"/>
      <c r="U150" s="101"/>
      <c r="W150" s="6" t="str">
        <f t="shared" si="8"/>
        <v> </v>
      </c>
      <c r="X150" s="6"/>
      <c r="Z150" s="7"/>
      <c r="AC150" s="96"/>
    </row>
    <row r="151" spans="1:26" ht="12" customHeight="1">
      <c r="A151" s="105" t="s">
        <v>356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8">
        <v>0.019375</v>
      </c>
      <c r="R151" s="102"/>
      <c r="S151" s="102"/>
      <c r="T151" s="102"/>
      <c r="U151" s="101"/>
      <c r="W151" s="6" t="str">
        <f t="shared" si="8"/>
        <v> </v>
      </c>
      <c r="X151" s="6"/>
      <c r="Z151" s="7"/>
    </row>
    <row r="152" spans="1:26" ht="12" customHeight="1">
      <c r="A152" s="103" t="s">
        <v>321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102">
        <v>0.7937500000000001</v>
      </c>
      <c r="S152" s="102"/>
      <c r="T152" s="102"/>
      <c r="U152" s="101"/>
      <c r="W152" s="6" t="str">
        <f t="shared" si="8"/>
        <v> </v>
      </c>
      <c r="X152" s="6"/>
      <c r="Z152" s="7"/>
    </row>
    <row r="153" spans="1:26" ht="12" customHeight="1">
      <c r="A153" s="103" t="s">
        <v>302</v>
      </c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7"/>
      <c r="N153" s="102">
        <v>0.7076388888888889</v>
      </c>
      <c r="O153" s="102">
        <v>0.7125</v>
      </c>
      <c r="P153" s="102">
        <v>0.7354166666666666</v>
      </c>
      <c r="Q153" s="102">
        <v>0.7208333333333333</v>
      </c>
      <c r="R153" s="102">
        <v>0.7534722222222222</v>
      </c>
      <c r="S153" s="102"/>
      <c r="T153" s="102"/>
      <c r="U153" s="101"/>
      <c r="W153" s="6" t="str">
        <f t="shared" si="8"/>
        <v> </v>
      </c>
      <c r="X153" s="6"/>
      <c r="Z153" s="7"/>
    </row>
    <row r="154" spans="1:26" ht="12" customHeight="1">
      <c r="A154" s="103" t="s">
        <v>326</v>
      </c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2">
        <v>0.8333333333333334</v>
      </c>
      <c r="R154" s="102">
        <v>0.8368055555555555</v>
      </c>
      <c r="S154" s="102"/>
      <c r="T154" s="102"/>
      <c r="U154" s="101"/>
      <c r="W154" s="6" t="str">
        <f t="shared" si="8"/>
        <v> </v>
      </c>
      <c r="X154" s="6"/>
      <c r="Z154" s="7"/>
    </row>
    <row r="155" spans="1:26" ht="12" customHeight="1">
      <c r="A155" s="106" t="s">
        <v>362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127">
        <v>0.7756944444444445</v>
      </c>
      <c r="S155" s="102"/>
      <c r="T155" s="102"/>
      <c r="U155" s="101"/>
      <c r="W155" s="6" t="str">
        <f t="shared" si="8"/>
        <v> </v>
      </c>
      <c r="X155" s="6"/>
      <c r="Z155" s="7"/>
    </row>
    <row r="156" spans="1:26" ht="12" customHeight="1">
      <c r="A156" s="55" t="s">
        <v>285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102"/>
      <c r="M156" s="102"/>
      <c r="N156" s="102">
        <v>0.6930555555555555</v>
      </c>
      <c r="O156" s="102">
        <v>0.779861111111111</v>
      </c>
      <c r="P156" s="102">
        <v>0.6673611111111111</v>
      </c>
      <c r="Q156" s="102">
        <v>0.6638888888888889</v>
      </c>
      <c r="R156" s="102">
        <v>0.7034722222222222</v>
      </c>
      <c r="S156" s="102"/>
      <c r="T156" s="102"/>
      <c r="U156" s="101"/>
      <c r="W156" s="6" t="str">
        <f t="shared" si="8"/>
        <v> </v>
      </c>
      <c r="X156" s="6"/>
      <c r="Z156" s="7"/>
    </row>
    <row r="157" spans="1:26" ht="12" customHeight="1">
      <c r="A157" s="103" t="s">
        <v>352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102">
        <v>0.7868055555555555</v>
      </c>
      <c r="S157" s="102"/>
      <c r="T157" s="102"/>
      <c r="U157" s="101"/>
      <c r="W157" s="6" t="str">
        <f t="shared" si="8"/>
        <v> </v>
      </c>
      <c r="X157" s="6"/>
      <c r="Z157" s="7"/>
    </row>
    <row r="158" spans="1:26" ht="12" customHeight="1">
      <c r="A158" s="103" t="s">
        <v>293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2">
        <v>0.7965277777777778</v>
      </c>
      <c r="R158" s="102"/>
      <c r="S158" s="102"/>
      <c r="T158" s="102"/>
      <c r="U158" s="101"/>
      <c r="W158" s="6" t="str">
        <f t="shared" si="8"/>
        <v> </v>
      </c>
      <c r="X158" s="6"/>
      <c r="Z158" s="7"/>
    </row>
    <row r="159" spans="1:26" ht="12" customHeight="1">
      <c r="A159" s="106" t="s">
        <v>364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127">
        <v>0.8215277777777777</v>
      </c>
      <c r="S159" s="102"/>
      <c r="T159" s="102"/>
      <c r="U159" s="101"/>
      <c r="W159" s="6" t="str">
        <f t="shared" si="8"/>
        <v> </v>
      </c>
      <c r="X159" s="6"/>
      <c r="Z159" s="7"/>
    </row>
    <row r="160" spans="1:26" ht="12" customHeight="1">
      <c r="A160" s="106" t="s">
        <v>365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127">
        <v>0.8277777777777778</v>
      </c>
      <c r="S160" s="102"/>
      <c r="T160" s="102"/>
      <c r="U160" s="101"/>
      <c r="W160" s="6" t="str">
        <f t="shared" si="8"/>
        <v> </v>
      </c>
      <c r="X160" s="6"/>
      <c r="Z160" s="7"/>
    </row>
    <row r="161" spans="1:26" ht="12" customHeight="1">
      <c r="A161" s="55" t="s">
        <v>290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102">
        <v>0.7722222222222223</v>
      </c>
      <c r="S161" s="102"/>
      <c r="T161" s="102"/>
      <c r="U161" s="101"/>
      <c r="W161" s="6" t="str">
        <f t="shared" si="8"/>
        <v> </v>
      </c>
      <c r="X161" s="6"/>
      <c r="Z161" s="7"/>
    </row>
    <row r="162" spans="1:26" ht="12" customHeight="1">
      <c r="A162" s="55" t="s">
        <v>298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102">
        <v>0.9194444444444444</v>
      </c>
      <c r="S162" s="102"/>
      <c r="T162" s="102"/>
      <c r="U162" s="101"/>
      <c r="W162" s="6" t="str">
        <f t="shared" si="8"/>
        <v> </v>
      </c>
      <c r="X162" s="6"/>
      <c r="Z162" s="7"/>
    </row>
    <row r="163" spans="1:26" ht="12" customHeight="1">
      <c r="A163" s="103" t="s">
        <v>279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102">
        <v>0.9958333333333332</v>
      </c>
      <c r="S163" s="102"/>
      <c r="T163" s="102"/>
      <c r="U163" s="101"/>
      <c r="W163" s="6" t="str">
        <f t="shared" si="8"/>
        <v> </v>
      </c>
      <c r="X163" s="6"/>
      <c r="Z163" s="7"/>
    </row>
    <row r="164" spans="1:26" ht="12" customHeight="1">
      <c r="A164" s="103" t="s">
        <v>311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102">
        <v>0.8895833333333334</v>
      </c>
      <c r="S164" s="102"/>
      <c r="T164" s="102"/>
      <c r="U164" s="101"/>
      <c r="W164" s="6" t="str">
        <f t="shared" si="8"/>
        <v> </v>
      </c>
      <c r="X164" s="6"/>
      <c r="Z164" s="7"/>
    </row>
    <row r="165" spans="1:26" ht="12" customHeight="1">
      <c r="A165" s="103" t="s">
        <v>284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2">
        <v>0.8902777777777778</v>
      </c>
      <c r="R165" s="102">
        <v>0.8909722222222222</v>
      </c>
      <c r="S165" s="102"/>
      <c r="T165" s="102"/>
      <c r="U165" s="101"/>
      <c r="W165" s="6" t="str">
        <f t="shared" si="8"/>
        <v> </v>
      </c>
      <c r="X165" s="6"/>
      <c r="Z165" s="7"/>
    </row>
    <row r="166" spans="1:26" ht="12" customHeight="1">
      <c r="A166" s="55" t="s">
        <v>289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102">
        <v>0.8979166666666667</v>
      </c>
      <c r="S166" s="102"/>
      <c r="T166" s="102"/>
      <c r="U166" s="101"/>
      <c r="W166" s="6" t="str">
        <f t="shared" si="8"/>
        <v> </v>
      </c>
      <c r="X166" s="6"/>
      <c r="Z166" s="7"/>
    </row>
    <row r="167" spans="1:26" ht="12" customHeight="1">
      <c r="A167" s="105" t="s">
        <v>329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7">
        <v>0.8027777777777777</v>
      </c>
      <c r="P167" s="105"/>
      <c r="Q167" s="102">
        <v>0.8354166666666667</v>
      </c>
      <c r="R167" s="102">
        <v>0.842361111111111</v>
      </c>
      <c r="S167" s="102"/>
      <c r="T167" s="102"/>
      <c r="U167" s="101"/>
      <c r="W167" s="6" t="str">
        <f t="shared" si="8"/>
        <v> </v>
      </c>
      <c r="X167" s="6"/>
      <c r="Z167" s="7"/>
    </row>
    <row r="168" spans="1:26" ht="12" customHeight="1">
      <c r="A168" s="103" t="s">
        <v>343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2">
        <v>0.7520833333333333</v>
      </c>
      <c r="Q168" s="102">
        <v>0.7888888888888889</v>
      </c>
      <c r="R168" s="102"/>
      <c r="S168" s="102"/>
      <c r="T168" s="102"/>
      <c r="U168" s="101"/>
      <c r="W168" s="6" t="str">
        <f t="shared" si="8"/>
        <v> </v>
      </c>
      <c r="X168" s="6"/>
      <c r="Z168" s="7"/>
    </row>
    <row r="169" spans="1:26" ht="12" customHeight="1">
      <c r="A169" s="105" t="s">
        <v>331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87">
        <v>0.6659837962962963</v>
      </c>
      <c r="P169" s="105"/>
      <c r="Q169" s="102">
        <v>0.6923611111111111</v>
      </c>
      <c r="R169" s="102"/>
      <c r="S169" s="102"/>
      <c r="T169" s="102"/>
      <c r="U169" s="101"/>
      <c r="W169" s="6" t="str">
        <f t="shared" si="8"/>
        <v> </v>
      </c>
      <c r="X169" s="6"/>
      <c r="Z169" s="7"/>
    </row>
    <row r="170" spans="1:26" ht="12" customHeight="1">
      <c r="A170" s="55" t="s">
        <v>312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102">
        <v>0.7381944444444444</v>
      </c>
      <c r="S170" s="102"/>
      <c r="T170" s="102"/>
      <c r="U170" s="101"/>
      <c r="W170" s="6" t="str">
        <f t="shared" si="8"/>
        <v> </v>
      </c>
      <c r="X170" s="6"/>
      <c r="Z170" s="7"/>
    </row>
    <row r="171" spans="1:26" ht="12" customHeight="1">
      <c r="A171" s="105" t="s">
        <v>316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2">
        <v>0.7583333333333333</v>
      </c>
      <c r="R171" s="102">
        <v>0.7291666666666666</v>
      </c>
      <c r="S171" s="102"/>
      <c r="T171" s="102"/>
      <c r="U171" s="101"/>
      <c r="W171" s="6" t="str">
        <f t="shared" si="8"/>
        <v> </v>
      </c>
      <c r="X171" s="6"/>
      <c r="Z171" s="7"/>
    </row>
    <row r="172" spans="1:26" ht="12" customHeight="1">
      <c r="A172" s="55" t="s">
        <v>335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124">
        <v>0.75625</v>
      </c>
      <c r="S172" s="102"/>
      <c r="T172" s="102"/>
      <c r="U172" s="101"/>
      <c r="W172" s="6" t="str">
        <f t="shared" si="8"/>
        <v> </v>
      </c>
      <c r="X172" s="6"/>
      <c r="Z172" s="7"/>
    </row>
    <row r="173" spans="1:26" ht="12" customHeight="1">
      <c r="A173" s="103" t="s">
        <v>287</v>
      </c>
      <c r="B173" s="104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7"/>
      <c r="N173" s="105"/>
      <c r="O173" s="87">
        <v>0.7270833333333333</v>
      </c>
      <c r="P173" s="105"/>
      <c r="Q173" s="102">
        <v>0.7409722222222223</v>
      </c>
      <c r="R173" s="102"/>
      <c r="S173" s="102"/>
      <c r="T173" s="102"/>
      <c r="U173" s="101"/>
      <c r="W173" s="6" t="str">
        <f t="shared" si="8"/>
        <v> </v>
      </c>
      <c r="X173" s="6"/>
      <c r="Z173" s="7"/>
    </row>
    <row r="174" spans="1:26" ht="12" customHeight="1">
      <c r="A174" s="105" t="s">
        <v>309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2">
        <v>0.7604166666666666</v>
      </c>
      <c r="R174" s="102">
        <v>0.7729166666666667</v>
      </c>
      <c r="S174" s="102"/>
      <c r="T174" s="102"/>
      <c r="U174" s="101"/>
      <c r="W174" s="6" t="str">
        <f t="shared" si="8"/>
        <v> </v>
      </c>
      <c r="X174" s="6"/>
      <c r="Z174" s="7"/>
    </row>
    <row r="175" spans="1:26" ht="12" customHeight="1">
      <c r="A175" s="103" t="s">
        <v>341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102">
        <v>0.8895833333333334</v>
      </c>
      <c r="S175" s="102"/>
      <c r="T175" s="102"/>
      <c r="U175" s="101"/>
      <c r="W175" s="6" t="str">
        <f t="shared" si="8"/>
        <v> </v>
      </c>
      <c r="X175" s="6"/>
      <c r="Z175" s="7"/>
    </row>
    <row r="176" spans="1:26" ht="12" customHeight="1">
      <c r="A176" s="103" t="s">
        <v>327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102">
        <v>0.7881944444444445</v>
      </c>
      <c r="S176" s="102"/>
      <c r="T176" s="102"/>
      <c r="U176" s="101"/>
      <c r="W176" s="6" t="str">
        <f t="shared" si="8"/>
        <v> </v>
      </c>
      <c r="X176" s="6"/>
      <c r="Z176" s="7"/>
    </row>
    <row r="177" spans="1:26" ht="12" customHeight="1">
      <c r="A177" s="105" t="s">
        <v>297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8">
        <v>0.01619212962962963</v>
      </c>
      <c r="R177" s="102"/>
      <c r="S177" s="102"/>
      <c r="T177" s="102"/>
      <c r="U177" s="101"/>
      <c r="W177" s="6" t="str">
        <f t="shared" si="8"/>
        <v> </v>
      </c>
      <c r="X177" s="6"/>
      <c r="Z177" s="7"/>
    </row>
    <row r="178" spans="1:26" ht="12" customHeight="1">
      <c r="A178" s="105" t="s">
        <v>322</v>
      </c>
      <c r="B178" s="104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87">
        <v>0.8361111111111109</v>
      </c>
      <c r="P178" s="105"/>
      <c r="Q178" s="102"/>
      <c r="R178" s="102">
        <v>0.8493055555555555</v>
      </c>
      <c r="S178" s="102"/>
      <c r="T178" s="102"/>
      <c r="U178" s="101"/>
      <c r="W178" s="6" t="str">
        <f t="shared" si="8"/>
        <v> </v>
      </c>
      <c r="X178" s="6"/>
      <c r="Z178" s="7"/>
    </row>
    <row r="179" spans="1:26" ht="12" customHeight="1">
      <c r="A179" s="103" t="s">
        <v>358</v>
      </c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2">
        <v>0.8666666666666667</v>
      </c>
      <c r="R179" s="102">
        <v>0.8583333333333334</v>
      </c>
      <c r="S179" s="102"/>
      <c r="T179" s="102"/>
      <c r="U179" s="101"/>
      <c r="W179" s="6" t="str">
        <f t="shared" si="8"/>
        <v> </v>
      </c>
      <c r="X179" s="6"/>
      <c r="Z179" s="7"/>
    </row>
    <row r="180" spans="1:26" ht="12" customHeight="1">
      <c r="A180" s="55" t="s">
        <v>308</v>
      </c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102">
        <v>0.7958333333333334</v>
      </c>
      <c r="S180" s="102"/>
      <c r="T180" s="102"/>
      <c r="U180" s="101"/>
      <c r="W180" s="6" t="str">
        <f t="shared" si="8"/>
        <v> </v>
      </c>
      <c r="X180" s="6"/>
      <c r="Z180" s="7"/>
    </row>
    <row r="181" spans="1:26" ht="12" customHeight="1">
      <c r="A181" s="105" t="s">
        <v>296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2">
        <v>0.80625</v>
      </c>
      <c r="R181" s="102">
        <v>0.8680555555555555</v>
      </c>
      <c r="S181" s="102"/>
      <c r="T181" s="102"/>
      <c r="U181" s="101"/>
      <c r="W181" s="6" t="str">
        <f t="shared" si="8"/>
        <v> </v>
      </c>
      <c r="X181" s="6"/>
      <c r="Z181" s="7"/>
    </row>
    <row r="182" spans="1:26" ht="12" customHeight="1">
      <c r="A182" s="105" t="s">
        <v>354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8">
        <v>0.016979166666666667</v>
      </c>
      <c r="R182" s="102"/>
      <c r="S182" s="102"/>
      <c r="T182" s="102"/>
      <c r="U182" s="101"/>
      <c r="W182" s="6" t="str">
        <f t="shared" si="8"/>
        <v> </v>
      </c>
      <c r="X182" s="6"/>
      <c r="Z182" s="7"/>
    </row>
    <row r="183" spans="1:26" ht="12" customHeight="1">
      <c r="A183" s="106" t="s">
        <v>368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127">
        <v>0.9638888888888889</v>
      </c>
      <c r="S183" s="102"/>
      <c r="T183" s="102"/>
      <c r="U183" s="101"/>
      <c r="W183" s="6" t="str">
        <f t="shared" si="8"/>
        <v> </v>
      </c>
      <c r="X183" s="6"/>
      <c r="Z183" s="7"/>
    </row>
    <row r="184" spans="1:26" ht="12" customHeight="1">
      <c r="A184" s="103" t="s">
        <v>324</v>
      </c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2">
        <v>0.7590277777777777</v>
      </c>
      <c r="R184" s="102">
        <v>0.751388888888889</v>
      </c>
      <c r="S184" s="102"/>
      <c r="T184" s="102"/>
      <c r="U184" s="101"/>
      <c r="W184" s="6" t="str">
        <f t="shared" si="8"/>
        <v> </v>
      </c>
      <c r="X184" s="6"/>
      <c r="Z184" s="7"/>
    </row>
    <row r="185" spans="1:26" ht="12" customHeight="1">
      <c r="A185" s="103" t="s">
        <v>277</v>
      </c>
      <c r="B185" s="104"/>
      <c r="C185" s="105"/>
      <c r="D185" s="105"/>
      <c r="E185" s="105"/>
      <c r="F185" s="105"/>
      <c r="G185" s="105"/>
      <c r="H185" s="105"/>
      <c r="I185" s="105"/>
      <c r="J185" s="105"/>
      <c r="K185" s="105"/>
      <c r="L185" s="102">
        <v>0.75625</v>
      </c>
      <c r="M185" s="102">
        <v>0.7729166666666667</v>
      </c>
      <c r="N185" s="102"/>
      <c r="O185" s="102"/>
      <c r="P185" s="102">
        <v>0.7923611111111111</v>
      </c>
      <c r="Q185" s="102"/>
      <c r="R185" s="102">
        <v>0.8701388888888889</v>
      </c>
      <c r="S185" s="102"/>
      <c r="T185" s="102"/>
      <c r="U185" s="101"/>
      <c r="W185" s="6" t="str">
        <f t="shared" si="8"/>
        <v> </v>
      </c>
      <c r="X185" s="6"/>
      <c r="Z185" s="7"/>
    </row>
    <row r="186" spans="1:26" ht="12" customHeight="1">
      <c r="A186" s="105" t="s">
        <v>350</v>
      </c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2">
        <v>0.8784722222222222</v>
      </c>
      <c r="R186" s="102">
        <v>0.8986111111111111</v>
      </c>
      <c r="S186" s="102"/>
      <c r="T186" s="102"/>
      <c r="U186" s="101"/>
      <c r="W186" s="6" t="str">
        <f t="shared" si="8"/>
        <v> </v>
      </c>
      <c r="X186" s="6"/>
      <c r="Z186" s="7"/>
    </row>
    <row r="187" spans="1:26" ht="12" customHeight="1">
      <c r="A187" s="103" t="s">
        <v>509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2"/>
      <c r="R187" s="124">
        <v>0.6222222222222222</v>
      </c>
      <c r="S187" s="102"/>
      <c r="T187" s="102"/>
      <c r="U187" s="101"/>
      <c r="W187" s="6"/>
      <c r="X187" s="6"/>
      <c r="Z187" s="7"/>
    </row>
    <row r="188" spans="1:26" ht="12" customHeight="1">
      <c r="A188" s="55" t="s">
        <v>276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102">
        <v>0.8069444444444445</v>
      </c>
      <c r="S188" s="102"/>
      <c r="T188" s="102"/>
      <c r="U188" s="101"/>
      <c r="W188" s="6" t="str">
        <f t="shared" si="8"/>
        <v> </v>
      </c>
      <c r="X188" s="6"/>
      <c r="Z188" s="7"/>
    </row>
    <row r="189" spans="1:26" ht="12" customHeight="1">
      <c r="A189" s="105" t="s">
        <v>328</v>
      </c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87">
        <v>0.7541666666666668</v>
      </c>
      <c r="P189" s="105"/>
      <c r="Q189" s="102"/>
      <c r="R189" s="102"/>
      <c r="S189" s="102"/>
      <c r="T189" s="102"/>
      <c r="W189" s="6" t="str">
        <f t="shared" si="8"/>
        <v> </v>
      </c>
      <c r="X189" s="6"/>
      <c r="Z189" s="7"/>
    </row>
    <row r="190" spans="1:26" ht="12" customHeight="1">
      <c r="A190" s="103" t="s">
        <v>332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102">
        <v>0.7875</v>
      </c>
      <c r="S190" s="129"/>
      <c r="T190" s="102"/>
      <c r="W190" s="6" t="str">
        <f t="shared" si="8"/>
        <v> </v>
      </c>
      <c r="X190" s="6"/>
      <c r="Z190" s="7"/>
    </row>
    <row r="191" spans="1:26" ht="12" customHeight="1">
      <c r="A191" s="103" t="s">
        <v>304</v>
      </c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2">
        <v>0.751388888888889</v>
      </c>
      <c r="R191" s="102">
        <v>0.7590277777777777</v>
      </c>
      <c r="S191" s="129"/>
      <c r="T191" s="102"/>
      <c r="W191" s="6" t="str">
        <f t="shared" si="8"/>
        <v> </v>
      </c>
      <c r="X191" s="6"/>
      <c r="Z191" s="7"/>
    </row>
    <row r="192" spans="1:26" ht="12" customHeight="1">
      <c r="A192" s="106" t="s">
        <v>367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127">
        <v>0.8666666666666667</v>
      </c>
      <c r="S192" s="129"/>
      <c r="T192" s="102"/>
      <c r="W192" s="6" t="str">
        <f t="shared" si="8"/>
        <v> </v>
      </c>
      <c r="X192" s="6"/>
      <c r="Z192" s="7"/>
    </row>
    <row r="193" spans="1:26" ht="12" customHeight="1">
      <c r="A193" s="105" t="s">
        <v>306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2">
        <v>0.6708333333333334</v>
      </c>
      <c r="L193" s="102"/>
      <c r="M193" s="102"/>
      <c r="N193" s="102"/>
      <c r="O193" s="105"/>
      <c r="P193" s="102"/>
      <c r="Q193" s="102"/>
      <c r="R193" s="102"/>
      <c r="S193" s="129"/>
      <c r="T193" s="102"/>
      <c r="W193" s="6" t="str">
        <f t="shared" si="8"/>
        <v> </v>
      </c>
      <c r="X193" s="6"/>
      <c r="Z193" s="7"/>
    </row>
    <row r="194" spans="1:26" ht="12" customHeight="1">
      <c r="A194" s="55" t="s">
        <v>357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102">
        <v>0.8194444444444445</v>
      </c>
      <c r="S194" s="129"/>
      <c r="T194" s="102"/>
      <c r="W194" s="6" t="str">
        <f t="shared" si="8"/>
        <v> </v>
      </c>
      <c r="X194" s="6"/>
      <c r="Z194" s="7"/>
    </row>
    <row r="195" spans="1:26" ht="12" customHeight="1">
      <c r="A195" s="55" t="s">
        <v>345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108">
        <v>0.01826388888888889</v>
      </c>
      <c r="S195" s="129"/>
      <c r="T195" s="102"/>
      <c r="W195" s="6" t="str">
        <f t="shared" si="8"/>
        <v> </v>
      </c>
      <c r="X195" s="6"/>
      <c r="Z195" s="7"/>
    </row>
    <row r="196" spans="1:26" ht="12" customHeight="1">
      <c r="A196" s="55" t="s">
        <v>307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102">
        <v>0.8083333333333332</v>
      </c>
      <c r="S196" s="129"/>
      <c r="T196" s="102"/>
      <c r="W196" s="6" t="str">
        <f t="shared" si="8"/>
        <v> </v>
      </c>
      <c r="X196" s="6"/>
      <c r="Z196" s="7"/>
    </row>
    <row r="197" spans="1:26" ht="12.75">
      <c r="A197" s="106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102"/>
      <c r="S197" s="14"/>
      <c r="T197" s="12"/>
      <c r="W197" s="6" t="str">
        <f t="shared" si="8"/>
        <v> </v>
      </c>
      <c r="X197" s="6"/>
      <c r="Z197" s="7"/>
    </row>
    <row r="198" spans="1:26" ht="12.75">
      <c r="A198" s="6"/>
      <c r="B198" s="7"/>
      <c r="S198" s="14"/>
      <c r="T198" s="12"/>
      <c r="W198" s="6" t="str">
        <f t="shared" si="8"/>
        <v> </v>
      </c>
      <c r="X198" s="6"/>
      <c r="Z198" s="7"/>
    </row>
    <row r="199" spans="1:26" ht="12.75">
      <c r="A199" s="6"/>
      <c r="B199" s="7"/>
      <c r="S199" s="14"/>
      <c r="T199" s="12"/>
      <c r="W199" s="6" t="str">
        <f t="shared" si="8"/>
        <v> </v>
      </c>
      <c r="X199" s="6"/>
      <c r="Z199" s="7"/>
    </row>
    <row r="200" spans="1:26" ht="12.75">
      <c r="A200" s="6"/>
      <c r="S200" s="14"/>
      <c r="T200" s="12"/>
      <c r="W200" s="6" t="str">
        <f t="shared" si="8"/>
        <v> </v>
      </c>
      <c r="X200" s="6"/>
      <c r="Z200" s="7"/>
    </row>
    <row r="201" spans="1:26" ht="12.75">
      <c r="A201" s="6"/>
      <c r="B201" s="7"/>
      <c r="S201" s="14"/>
      <c r="T201" s="12"/>
      <c r="W201" s="6" t="str">
        <f t="shared" si="8"/>
        <v> </v>
      </c>
      <c r="X201" s="6"/>
      <c r="Z201" s="7"/>
    </row>
    <row r="202" spans="1:26" ht="12.75">
      <c r="A202" s="6"/>
      <c r="B202" s="7"/>
      <c r="S202" s="14"/>
      <c r="T202" s="12"/>
      <c r="W202" s="6" t="str">
        <f aca="true" t="shared" si="9" ref="W202:W265">U202&amp;" "&amp;V202</f>
        <v> </v>
      </c>
      <c r="X202" s="6"/>
      <c r="Z202" s="7"/>
    </row>
    <row r="203" spans="1:26" ht="12.75">
      <c r="A203" s="6"/>
      <c r="B203" s="7"/>
      <c r="S203" s="14"/>
      <c r="T203" s="12"/>
      <c r="W203" s="6" t="str">
        <f t="shared" si="9"/>
        <v> </v>
      </c>
      <c r="X203" s="6"/>
      <c r="Z203" s="7"/>
    </row>
    <row r="204" spans="1:26" ht="12.75">
      <c r="A204" s="6"/>
      <c r="B204" s="7"/>
      <c r="S204" s="14"/>
      <c r="T204" s="12"/>
      <c r="W204" s="6" t="str">
        <f t="shared" si="9"/>
        <v> </v>
      </c>
      <c r="X204" s="6"/>
      <c r="Z204" s="7"/>
    </row>
    <row r="205" spans="1:26" ht="12.75">
      <c r="A205" s="6"/>
      <c r="B205" s="7"/>
      <c r="S205" s="14"/>
      <c r="T205" s="12"/>
      <c r="W205" s="6" t="str">
        <f t="shared" si="9"/>
        <v> </v>
      </c>
      <c r="X205" s="6"/>
      <c r="Z205" s="7"/>
    </row>
    <row r="206" spans="1:26" ht="12.75">
      <c r="A206" s="6"/>
      <c r="B206" s="7"/>
      <c r="S206" s="14"/>
      <c r="T206" s="12"/>
      <c r="W206" s="6" t="str">
        <f t="shared" si="9"/>
        <v> </v>
      </c>
      <c r="X206" s="6"/>
      <c r="Z206" s="7"/>
    </row>
    <row r="207" spans="1:26" ht="12.75">
      <c r="A207" s="6"/>
      <c r="B207" s="7"/>
      <c r="S207" s="14"/>
      <c r="T207" s="12"/>
      <c r="W207" s="6" t="str">
        <f t="shared" si="9"/>
        <v> </v>
      </c>
      <c r="X207" s="6"/>
      <c r="Z207" s="7"/>
    </row>
    <row r="208" spans="19:26" ht="12.75">
      <c r="S208" s="14"/>
      <c r="T208" s="12"/>
      <c r="W208" s="6" t="str">
        <f t="shared" si="9"/>
        <v> </v>
      </c>
      <c r="X208" s="6"/>
      <c r="Z208" s="7"/>
    </row>
    <row r="209" spans="1:26" ht="12.75">
      <c r="A209" s="6"/>
      <c r="B209" s="7"/>
      <c r="S209" s="14"/>
      <c r="T209" s="12"/>
      <c r="W209" s="6" t="str">
        <f t="shared" si="9"/>
        <v> </v>
      </c>
      <c r="X209" s="6"/>
      <c r="Z209" s="7"/>
    </row>
    <row r="210" spans="1:26" ht="12.75">
      <c r="A210" s="6"/>
      <c r="B210" s="7"/>
      <c r="S210" s="14"/>
      <c r="T210" s="12"/>
      <c r="W210" s="6" t="str">
        <f t="shared" si="9"/>
        <v> </v>
      </c>
      <c r="X210" s="6"/>
      <c r="Z210" s="7"/>
    </row>
    <row r="211" spans="1:26" ht="12.75">
      <c r="A211" s="6"/>
      <c r="S211" s="14"/>
      <c r="T211" s="12"/>
      <c r="W211" s="6" t="str">
        <f t="shared" si="9"/>
        <v> </v>
      </c>
      <c r="X211" s="6"/>
      <c r="Z211" s="7"/>
    </row>
    <row r="212" spans="1:26" ht="12.75">
      <c r="A212" s="6"/>
      <c r="B212" s="7"/>
      <c r="S212" s="14"/>
      <c r="T212" s="12"/>
      <c r="W212" s="6" t="str">
        <f t="shared" si="9"/>
        <v> </v>
      </c>
      <c r="X212" s="6"/>
      <c r="Z212" s="7"/>
    </row>
    <row r="213" spans="1:26" ht="12.75">
      <c r="A213" s="6"/>
      <c r="B213" s="7"/>
      <c r="S213" s="14"/>
      <c r="T213" s="12"/>
      <c r="W213" s="6" t="str">
        <f t="shared" si="9"/>
        <v> </v>
      </c>
      <c r="X213" s="6"/>
      <c r="Z213" s="7"/>
    </row>
    <row r="214" spans="1:26" ht="12.75">
      <c r="A214" s="6"/>
      <c r="B214" s="91"/>
      <c r="S214" s="14"/>
      <c r="T214" s="12"/>
      <c r="W214" s="6" t="str">
        <f t="shared" si="9"/>
        <v> </v>
      </c>
      <c r="X214" s="6"/>
      <c r="Z214" s="7"/>
    </row>
    <row r="215" spans="19:26" ht="12.75">
      <c r="S215" s="14"/>
      <c r="T215" s="12"/>
      <c r="W215" s="6" t="str">
        <f t="shared" si="9"/>
        <v> </v>
      </c>
      <c r="X215" s="6"/>
      <c r="Z215" s="7"/>
    </row>
    <row r="216" spans="1:26" ht="12.75">
      <c r="A216" s="6"/>
      <c r="B216" s="7"/>
      <c r="S216" s="14"/>
      <c r="T216" s="12"/>
      <c r="W216" s="6" t="str">
        <f t="shared" si="9"/>
        <v> </v>
      </c>
      <c r="X216" s="6"/>
      <c r="Z216" s="7"/>
    </row>
    <row r="217" spans="1:26" ht="12.75">
      <c r="A217" s="6"/>
      <c r="B217" s="7"/>
      <c r="S217" s="14"/>
      <c r="T217" s="12"/>
      <c r="W217" s="6" t="str">
        <f t="shared" si="9"/>
        <v> </v>
      </c>
      <c r="X217" s="6"/>
      <c r="Z217" s="7"/>
    </row>
    <row r="218" spans="1:26" ht="12.75">
      <c r="A218" s="6"/>
      <c r="B218" s="7"/>
      <c r="S218" s="14"/>
      <c r="T218" s="12"/>
      <c r="W218" s="6" t="str">
        <f t="shared" si="9"/>
        <v> </v>
      </c>
      <c r="X218" s="6"/>
      <c r="Z218" s="7"/>
    </row>
    <row r="219" spans="19:26" ht="12.75">
      <c r="S219" s="14"/>
      <c r="T219" s="12"/>
      <c r="W219" s="6" t="str">
        <f t="shared" si="9"/>
        <v> </v>
      </c>
      <c r="X219" s="6"/>
      <c r="Z219" s="7"/>
    </row>
    <row r="220" spans="19:26" ht="12.75">
      <c r="S220" s="14"/>
      <c r="T220" s="12"/>
      <c r="W220" s="6" t="str">
        <f t="shared" si="9"/>
        <v> </v>
      </c>
      <c r="X220" s="6"/>
      <c r="Z220" s="7"/>
    </row>
    <row r="221" spans="19:26" ht="12.75">
      <c r="S221" s="14"/>
      <c r="T221" s="12"/>
      <c r="W221" s="6" t="str">
        <f t="shared" si="9"/>
        <v> </v>
      </c>
      <c r="X221" s="6"/>
      <c r="Z221" s="7"/>
    </row>
    <row r="222" spans="19:26" ht="12.75">
      <c r="S222" s="14"/>
      <c r="T222" s="12"/>
      <c r="W222" s="6" t="str">
        <f t="shared" si="9"/>
        <v> </v>
      </c>
      <c r="X222" s="6"/>
      <c r="Z222" s="7"/>
    </row>
    <row r="223" spans="19:26" ht="12.75">
      <c r="S223" s="14"/>
      <c r="T223" s="12"/>
      <c r="W223" s="6" t="str">
        <f t="shared" si="9"/>
        <v> </v>
      </c>
      <c r="X223" s="6"/>
      <c r="Z223" s="7"/>
    </row>
    <row r="224" spans="19:26" ht="12.75">
      <c r="S224" s="14"/>
      <c r="T224" s="12"/>
      <c r="W224" s="6" t="str">
        <f t="shared" si="9"/>
        <v> </v>
      </c>
      <c r="X224" s="6"/>
      <c r="Z224" s="7"/>
    </row>
    <row r="225" spans="19:26" ht="12.75">
      <c r="S225" s="14"/>
      <c r="T225" s="12"/>
      <c r="W225" s="6" t="str">
        <f t="shared" si="9"/>
        <v> </v>
      </c>
      <c r="X225" s="6"/>
      <c r="Z225" s="7"/>
    </row>
    <row r="226" spans="19:26" ht="12.75">
      <c r="S226" s="14"/>
      <c r="T226" s="12"/>
      <c r="W226" s="6" t="str">
        <f t="shared" si="9"/>
        <v> </v>
      </c>
      <c r="X226" s="6"/>
      <c r="Z226" s="7"/>
    </row>
    <row r="227" spans="19:26" ht="12.75">
      <c r="S227" s="14"/>
      <c r="T227" s="12"/>
      <c r="W227" s="6" t="str">
        <f t="shared" si="9"/>
        <v> </v>
      </c>
      <c r="X227" s="6"/>
      <c r="Z227" s="7"/>
    </row>
    <row r="228" spans="19:26" ht="12.75">
      <c r="S228" s="14"/>
      <c r="T228" s="12"/>
      <c r="W228" s="6" t="str">
        <f t="shared" si="9"/>
        <v> </v>
      </c>
      <c r="X228" s="6"/>
      <c r="Z228" s="7"/>
    </row>
    <row r="229" spans="19:26" ht="12.75">
      <c r="S229" s="14"/>
      <c r="T229" s="12"/>
      <c r="W229" s="6" t="str">
        <f t="shared" si="9"/>
        <v> </v>
      </c>
      <c r="X229" s="6"/>
      <c r="Z229" s="7"/>
    </row>
    <row r="230" spans="19:26" ht="12.75">
      <c r="S230" s="14"/>
      <c r="T230" s="12"/>
      <c r="W230" s="6" t="str">
        <f t="shared" si="9"/>
        <v> </v>
      </c>
      <c r="X230" s="6"/>
      <c r="Z230" s="7"/>
    </row>
    <row r="231" spans="19:26" ht="12.75">
      <c r="S231" s="14"/>
      <c r="T231" s="12"/>
      <c r="W231" s="6" t="str">
        <f t="shared" si="9"/>
        <v> </v>
      </c>
      <c r="X231" s="6"/>
      <c r="Z231" s="7"/>
    </row>
    <row r="232" spans="19:26" ht="12.75">
      <c r="S232" s="14"/>
      <c r="T232" s="12"/>
      <c r="W232" s="6" t="str">
        <f t="shared" si="9"/>
        <v> </v>
      </c>
      <c r="X232" s="6"/>
      <c r="Z232" s="7"/>
    </row>
    <row r="233" spans="19:26" ht="12.75">
      <c r="S233" s="14"/>
      <c r="T233" s="12"/>
      <c r="W233" s="6" t="str">
        <f t="shared" si="9"/>
        <v> </v>
      </c>
      <c r="X233" s="6"/>
      <c r="Z233" s="7"/>
    </row>
    <row r="234" spans="19:26" ht="12.75">
      <c r="S234" s="14"/>
      <c r="T234" s="12"/>
      <c r="W234" s="6" t="str">
        <f t="shared" si="9"/>
        <v> </v>
      </c>
      <c r="X234" s="6"/>
      <c r="Z234" s="7"/>
    </row>
    <row r="235" spans="19:26" ht="12.75">
      <c r="S235" s="14"/>
      <c r="T235" s="12"/>
      <c r="W235" s="6" t="str">
        <f t="shared" si="9"/>
        <v> </v>
      </c>
      <c r="X235" s="6"/>
      <c r="Z235" s="7"/>
    </row>
    <row r="236" spans="19:26" ht="12.75">
      <c r="S236" s="14"/>
      <c r="T236" s="12"/>
      <c r="W236" s="6" t="str">
        <f t="shared" si="9"/>
        <v> </v>
      </c>
      <c r="X236" s="6"/>
      <c r="Z236" s="7"/>
    </row>
    <row r="237" spans="19:26" ht="12.75">
      <c r="S237" s="14"/>
      <c r="T237" s="12"/>
      <c r="W237" s="6" t="str">
        <f t="shared" si="9"/>
        <v> </v>
      </c>
      <c r="X237" s="6"/>
      <c r="Z237" s="7"/>
    </row>
    <row r="238" spans="19:26" ht="12.75">
      <c r="S238" s="14"/>
      <c r="T238" s="12"/>
      <c r="W238" s="6" t="str">
        <f t="shared" si="9"/>
        <v> </v>
      </c>
      <c r="X238" s="6"/>
      <c r="Z238" s="7"/>
    </row>
    <row r="239" spans="19:26" ht="12.75">
      <c r="S239" s="14"/>
      <c r="T239" s="12"/>
      <c r="W239" s="6" t="str">
        <f t="shared" si="9"/>
        <v> </v>
      </c>
      <c r="X239" s="6"/>
      <c r="Z239" s="7"/>
    </row>
    <row r="240" spans="19:26" ht="12.75">
      <c r="S240" s="14"/>
      <c r="T240" s="12"/>
      <c r="W240" s="6" t="str">
        <f t="shared" si="9"/>
        <v> </v>
      </c>
      <c r="X240" s="6"/>
      <c r="Z240" s="7"/>
    </row>
    <row r="241" spans="19:26" ht="12.75">
      <c r="S241" s="14"/>
      <c r="T241" s="12"/>
      <c r="W241" s="6" t="str">
        <f t="shared" si="9"/>
        <v> </v>
      </c>
      <c r="X241" s="6"/>
      <c r="Z241" s="7"/>
    </row>
    <row r="242" spans="19:26" ht="12.75">
      <c r="S242" s="14"/>
      <c r="T242" s="12"/>
      <c r="W242" s="6" t="str">
        <f t="shared" si="9"/>
        <v> </v>
      </c>
      <c r="X242" s="6"/>
      <c r="Z242" s="7"/>
    </row>
    <row r="243" spans="19:26" ht="12.75">
      <c r="S243" s="14"/>
      <c r="T243" s="12"/>
      <c r="W243" s="6" t="str">
        <f t="shared" si="9"/>
        <v> </v>
      </c>
      <c r="X243" s="6"/>
      <c r="Z243" s="7"/>
    </row>
    <row r="244" spans="19:26" ht="12.75">
      <c r="S244" s="14"/>
      <c r="T244" s="12"/>
      <c r="W244" s="6" t="str">
        <f t="shared" si="9"/>
        <v> </v>
      </c>
      <c r="X244" s="6"/>
      <c r="Z244" s="7"/>
    </row>
    <row r="245" spans="19:26" ht="12.75">
      <c r="S245" s="14"/>
      <c r="T245" s="12"/>
      <c r="W245" s="6" t="str">
        <f t="shared" si="9"/>
        <v> </v>
      </c>
      <c r="X245" s="6"/>
      <c r="Z245" s="7"/>
    </row>
    <row r="246" spans="19:26" ht="12.75">
      <c r="S246" s="14"/>
      <c r="T246" s="12"/>
      <c r="W246" s="6" t="str">
        <f t="shared" si="9"/>
        <v> </v>
      </c>
      <c r="X246" s="6"/>
      <c r="Z246" s="7"/>
    </row>
    <row r="247" spans="19:26" ht="12.75">
      <c r="S247" s="14"/>
      <c r="T247" s="12"/>
      <c r="W247" s="6" t="str">
        <f t="shared" si="9"/>
        <v> </v>
      </c>
      <c r="X247" s="6"/>
      <c r="Z247" s="7"/>
    </row>
    <row r="248" spans="19:26" ht="12.75">
      <c r="S248" s="14"/>
      <c r="T248" s="12"/>
      <c r="W248" s="6" t="str">
        <f t="shared" si="9"/>
        <v> </v>
      </c>
      <c r="X248" s="6"/>
      <c r="Z248" s="7"/>
    </row>
    <row r="249" spans="19:26" ht="12.75">
      <c r="S249" s="14"/>
      <c r="T249" s="12"/>
      <c r="W249" s="6" t="str">
        <f t="shared" si="9"/>
        <v> </v>
      </c>
      <c r="X249" s="6"/>
      <c r="Z249" s="7"/>
    </row>
    <row r="250" spans="19:26" ht="12.75">
      <c r="S250" s="14"/>
      <c r="T250" s="12"/>
      <c r="W250" s="6" t="str">
        <f t="shared" si="9"/>
        <v> </v>
      </c>
      <c r="X250" s="6"/>
      <c r="Z250" s="7"/>
    </row>
    <row r="251" spans="19:26" ht="12.75">
      <c r="S251" s="14"/>
      <c r="T251" s="12"/>
      <c r="W251" s="6" t="str">
        <f t="shared" si="9"/>
        <v> </v>
      </c>
      <c r="X251" s="6"/>
      <c r="Z251" s="7"/>
    </row>
    <row r="252" spans="19:26" ht="12.75">
      <c r="S252" s="14"/>
      <c r="T252" s="12"/>
      <c r="W252" s="6" t="str">
        <f t="shared" si="9"/>
        <v> </v>
      </c>
      <c r="X252" s="6"/>
      <c r="Z252" s="7"/>
    </row>
    <row r="253" spans="19:26" ht="12.75">
      <c r="S253" s="14"/>
      <c r="T253" s="12"/>
      <c r="W253" s="6" t="str">
        <f t="shared" si="9"/>
        <v> </v>
      </c>
      <c r="X253" s="6"/>
      <c r="Z253" s="7"/>
    </row>
    <row r="254" spans="19:26" ht="12.75">
      <c r="S254" s="14"/>
      <c r="T254" s="12"/>
      <c r="W254" s="6" t="str">
        <f t="shared" si="9"/>
        <v> </v>
      </c>
      <c r="X254" s="6"/>
      <c r="Z254" s="7"/>
    </row>
    <row r="255" spans="19:26" ht="12.75">
      <c r="S255" s="14"/>
      <c r="T255" s="12"/>
      <c r="W255" s="6" t="str">
        <f t="shared" si="9"/>
        <v> </v>
      </c>
      <c r="X255" s="6"/>
      <c r="Z255" s="7"/>
    </row>
    <row r="256" spans="19:26" ht="12.75">
      <c r="S256" s="14"/>
      <c r="T256" s="12"/>
      <c r="W256" s="6" t="str">
        <f t="shared" si="9"/>
        <v> </v>
      </c>
      <c r="X256" s="6"/>
      <c r="Z256" s="7"/>
    </row>
    <row r="257" spans="19:26" ht="12.75">
      <c r="S257" s="14"/>
      <c r="T257" s="12"/>
      <c r="W257" s="6" t="str">
        <f t="shared" si="9"/>
        <v> </v>
      </c>
      <c r="X257" s="6"/>
      <c r="Z257" s="7"/>
    </row>
    <row r="258" spans="19:26" ht="12.75">
      <c r="S258" s="14"/>
      <c r="T258" s="12"/>
      <c r="W258" s="6" t="str">
        <f t="shared" si="9"/>
        <v> </v>
      </c>
      <c r="X258" s="6"/>
      <c r="Z258" s="7"/>
    </row>
    <row r="259" spans="19:26" ht="12.75">
      <c r="S259" s="14"/>
      <c r="T259" s="12"/>
      <c r="W259" s="6" t="str">
        <f t="shared" si="9"/>
        <v> </v>
      </c>
      <c r="X259" s="6"/>
      <c r="Z259" s="7"/>
    </row>
    <row r="260" spans="19:26" ht="12.75">
      <c r="S260" s="14"/>
      <c r="T260" s="12"/>
      <c r="W260" s="6" t="str">
        <f t="shared" si="9"/>
        <v> </v>
      </c>
      <c r="X260" s="6"/>
      <c r="Z260" s="7"/>
    </row>
    <row r="261" spans="19:26" ht="12.75">
      <c r="S261" s="14"/>
      <c r="T261" s="12"/>
      <c r="W261" s="6" t="str">
        <f t="shared" si="9"/>
        <v> </v>
      </c>
      <c r="X261" s="6"/>
      <c r="Z261" s="7"/>
    </row>
    <row r="262" spans="19:26" ht="12.75">
      <c r="S262" s="14"/>
      <c r="T262" s="12"/>
      <c r="W262" s="6" t="str">
        <f t="shared" si="9"/>
        <v> </v>
      </c>
      <c r="X262" s="6"/>
      <c r="Z262" s="7"/>
    </row>
    <row r="263" spans="19:26" ht="12.75">
      <c r="S263" s="14"/>
      <c r="T263" s="12"/>
      <c r="W263" s="6" t="str">
        <f t="shared" si="9"/>
        <v> </v>
      </c>
      <c r="X263" s="6"/>
      <c r="Z263" s="7"/>
    </row>
    <row r="264" spans="19:26" ht="12.75">
      <c r="S264" s="14"/>
      <c r="T264" s="12"/>
      <c r="W264" s="6" t="str">
        <f t="shared" si="9"/>
        <v> </v>
      </c>
      <c r="X264" s="6"/>
      <c r="Z264" s="7"/>
    </row>
    <row r="265" spans="19:26" ht="12.75">
      <c r="S265" s="14"/>
      <c r="T265" s="12"/>
      <c r="W265" s="6" t="str">
        <f t="shared" si="9"/>
        <v> </v>
      </c>
      <c r="X265" s="6"/>
      <c r="Z265" s="7"/>
    </row>
    <row r="266" spans="19:26" ht="12.75">
      <c r="S266" s="14"/>
      <c r="T266" s="12"/>
      <c r="W266" s="6" t="str">
        <f aca="true" t="shared" si="10" ref="W266:W329">U266&amp;" "&amp;V266</f>
        <v> </v>
      </c>
      <c r="X266" s="6"/>
      <c r="Z266" s="7"/>
    </row>
    <row r="267" spans="19:26" ht="12.75">
      <c r="S267" s="14"/>
      <c r="T267" s="12"/>
      <c r="W267" s="6" t="str">
        <f t="shared" si="10"/>
        <v> </v>
      </c>
      <c r="X267" s="6"/>
      <c r="Z267" s="7"/>
    </row>
    <row r="268" spans="19:26" ht="12.75">
      <c r="S268" s="14"/>
      <c r="T268" s="12"/>
      <c r="W268" s="6" t="str">
        <f t="shared" si="10"/>
        <v> </v>
      </c>
      <c r="X268" s="6"/>
      <c r="Z268" s="7"/>
    </row>
    <row r="269" spans="19:26" ht="12.75">
      <c r="S269" s="14"/>
      <c r="T269" s="12"/>
      <c r="W269" s="6" t="str">
        <f t="shared" si="10"/>
        <v> </v>
      </c>
      <c r="X269" s="6"/>
      <c r="Z269" s="7"/>
    </row>
    <row r="270" spans="19:26" ht="12.75">
      <c r="S270" s="14"/>
      <c r="T270" s="12"/>
      <c r="W270" s="6" t="str">
        <f t="shared" si="10"/>
        <v> </v>
      </c>
      <c r="X270" s="6"/>
      <c r="Z270" s="7"/>
    </row>
    <row r="271" spans="19:26" ht="12.75">
      <c r="S271" s="14"/>
      <c r="T271" s="12"/>
      <c r="W271" s="6" t="str">
        <f t="shared" si="10"/>
        <v> </v>
      </c>
      <c r="X271" s="6"/>
      <c r="Z271" s="7"/>
    </row>
    <row r="272" spans="19:26" ht="12.75">
      <c r="S272" s="14"/>
      <c r="T272" s="12"/>
      <c r="W272" s="6" t="str">
        <f t="shared" si="10"/>
        <v> </v>
      </c>
      <c r="X272" s="6"/>
      <c r="Z272" s="7"/>
    </row>
    <row r="273" spans="19:26" ht="12.75">
      <c r="S273" s="14"/>
      <c r="T273" s="12"/>
      <c r="W273" s="6" t="str">
        <f t="shared" si="10"/>
        <v> </v>
      </c>
      <c r="X273" s="6"/>
      <c r="Z273" s="7"/>
    </row>
    <row r="274" spans="19:26" ht="12.75">
      <c r="S274" s="14"/>
      <c r="T274" s="12"/>
      <c r="W274" s="6" t="str">
        <f t="shared" si="10"/>
        <v> </v>
      </c>
      <c r="X274" s="6"/>
      <c r="Z274" s="7"/>
    </row>
    <row r="275" spans="19:26" ht="12.75">
      <c r="S275" s="14"/>
      <c r="T275" s="12"/>
      <c r="W275" s="6" t="str">
        <f t="shared" si="10"/>
        <v> </v>
      </c>
      <c r="X275" s="6"/>
      <c r="Z275" s="7"/>
    </row>
    <row r="276" spans="19:26" ht="12.75">
      <c r="S276" s="14"/>
      <c r="T276" s="12"/>
      <c r="W276" s="6" t="str">
        <f t="shared" si="10"/>
        <v> </v>
      </c>
      <c r="X276" s="6"/>
      <c r="Z276" s="7"/>
    </row>
    <row r="277" spans="19:26" ht="12.75">
      <c r="S277" s="14"/>
      <c r="T277" s="12"/>
      <c r="W277" s="6" t="str">
        <f t="shared" si="10"/>
        <v> </v>
      </c>
      <c r="X277" s="6"/>
      <c r="Z277" s="7"/>
    </row>
    <row r="278" spans="19:26" ht="12.75">
      <c r="S278" s="14"/>
      <c r="T278" s="12"/>
      <c r="W278" s="6" t="str">
        <f t="shared" si="10"/>
        <v> </v>
      </c>
      <c r="X278" s="6"/>
      <c r="Z278" s="7"/>
    </row>
    <row r="279" spans="19:26" ht="12.75">
      <c r="S279" s="14"/>
      <c r="T279" s="12"/>
      <c r="W279" s="6" t="str">
        <f t="shared" si="10"/>
        <v> </v>
      </c>
      <c r="X279" s="6"/>
      <c r="Z279" s="7"/>
    </row>
    <row r="280" spans="19:26" ht="12.75">
      <c r="S280" s="14"/>
      <c r="T280" s="12"/>
      <c r="W280" s="6" t="str">
        <f t="shared" si="10"/>
        <v> </v>
      </c>
      <c r="X280" s="6"/>
      <c r="Z280" s="7"/>
    </row>
    <row r="281" spans="19:26" ht="12.75">
      <c r="S281" s="14"/>
      <c r="T281" s="12"/>
      <c r="W281" s="6" t="str">
        <f t="shared" si="10"/>
        <v> </v>
      </c>
      <c r="X281" s="6"/>
      <c r="Z281" s="7"/>
    </row>
    <row r="282" spans="19:26" ht="12.75">
      <c r="S282" s="14"/>
      <c r="T282" s="12"/>
      <c r="W282" s="6" t="str">
        <f t="shared" si="10"/>
        <v> </v>
      </c>
      <c r="X282" s="6"/>
      <c r="Z282" s="7"/>
    </row>
    <row r="283" spans="19:26" ht="12.75">
      <c r="S283" s="14"/>
      <c r="T283" s="12"/>
      <c r="W283" s="6" t="str">
        <f t="shared" si="10"/>
        <v> </v>
      </c>
      <c r="X283" s="6"/>
      <c r="Z283" s="7"/>
    </row>
    <row r="284" spans="19:26" ht="12.75">
      <c r="S284" s="14"/>
      <c r="T284" s="12"/>
      <c r="W284" s="6" t="str">
        <f t="shared" si="10"/>
        <v> </v>
      </c>
      <c r="X284" s="6"/>
      <c r="Z284" s="7"/>
    </row>
    <row r="285" spans="19:26" ht="12.75">
      <c r="S285" s="14"/>
      <c r="T285" s="12"/>
      <c r="W285" s="6" t="str">
        <f t="shared" si="10"/>
        <v> </v>
      </c>
      <c r="X285" s="6"/>
      <c r="Z285" s="7"/>
    </row>
    <row r="286" spans="19:26" ht="12.75">
      <c r="S286" s="14"/>
      <c r="T286" s="12"/>
      <c r="W286" s="6" t="str">
        <f t="shared" si="10"/>
        <v> </v>
      </c>
      <c r="X286" s="6"/>
      <c r="Z286" s="7"/>
    </row>
    <row r="287" spans="19:26" ht="12.75">
      <c r="S287" s="14"/>
      <c r="T287" s="12"/>
      <c r="W287" s="6" t="str">
        <f t="shared" si="10"/>
        <v> </v>
      </c>
      <c r="X287" s="6"/>
      <c r="Z287" s="7"/>
    </row>
    <row r="288" spans="19:26" ht="12.75">
      <c r="S288" s="14"/>
      <c r="T288" s="12"/>
      <c r="W288" s="6" t="str">
        <f t="shared" si="10"/>
        <v> </v>
      </c>
      <c r="X288" s="6"/>
      <c r="Z288" s="7"/>
    </row>
    <row r="289" spans="19:26" ht="12.75">
      <c r="S289" s="14"/>
      <c r="T289" s="12"/>
      <c r="W289" s="6" t="str">
        <f t="shared" si="10"/>
        <v> </v>
      </c>
      <c r="X289" s="6"/>
      <c r="Z289" s="7"/>
    </row>
    <row r="290" spans="19:26" ht="12.75">
      <c r="S290" s="14"/>
      <c r="T290" s="12"/>
      <c r="W290" s="6" t="str">
        <f t="shared" si="10"/>
        <v> </v>
      </c>
      <c r="X290" s="6"/>
      <c r="Z290" s="7"/>
    </row>
    <row r="291" spans="19:26" ht="12.75">
      <c r="S291" s="14"/>
      <c r="T291" s="12"/>
      <c r="W291" s="6" t="str">
        <f t="shared" si="10"/>
        <v> </v>
      </c>
      <c r="X291" s="6"/>
      <c r="Z291" s="7"/>
    </row>
    <row r="292" spans="19:26" ht="12.75">
      <c r="S292" s="14"/>
      <c r="T292" s="12"/>
      <c r="W292" s="6" t="str">
        <f t="shared" si="10"/>
        <v> </v>
      </c>
      <c r="X292" s="6"/>
      <c r="Z292" s="7"/>
    </row>
    <row r="293" spans="19:26" ht="12.75">
      <c r="S293" s="14"/>
      <c r="T293" s="12"/>
      <c r="W293" s="6" t="str">
        <f t="shared" si="10"/>
        <v> </v>
      </c>
      <c r="X293" s="6"/>
      <c r="Z293" s="7"/>
    </row>
    <row r="294" spans="19:26" ht="12.75">
      <c r="S294" s="14"/>
      <c r="T294" s="12"/>
      <c r="W294" s="6" t="str">
        <f t="shared" si="10"/>
        <v> </v>
      </c>
      <c r="X294" s="6"/>
      <c r="Z294" s="7"/>
    </row>
    <row r="295" spans="19:26" ht="12.75">
      <c r="S295" s="14"/>
      <c r="T295" s="12"/>
      <c r="W295" s="6" t="str">
        <f t="shared" si="10"/>
        <v> </v>
      </c>
      <c r="X295" s="6"/>
      <c r="Z295" s="7"/>
    </row>
    <row r="296" spans="19:26" ht="12.75">
      <c r="S296" s="14"/>
      <c r="T296" s="12"/>
      <c r="W296" s="6" t="str">
        <f t="shared" si="10"/>
        <v> </v>
      </c>
      <c r="X296" s="6"/>
      <c r="Z296" s="7"/>
    </row>
    <row r="297" spans="19:26" ht="12.75">
      <c r="S297" s="14"/>
      <c r="T297" s="12"/>
      <c r="W297" s="6" t="str">
        <f t="shared" si="10"/>
        <v> </v>
      </c>
      <c r="X297" s="6"/>
      <c r="Z297" s="7"/>
    </row>
    <row r="298" spans="19:26" ht="12.75">
      <c r="S298" s="14"/>
      <c r="T298" s="12"/>
      <c r="W298" s="6" t="str">
        <f t="shared" si="10"/>
        <v> </v>
      </c>
      <c r="X298" s="6"/>
      <c r="Z298" s="7"/>
    </row>
    <row r="299" spans="19:26" ht="12.75">
      <c r="S299" s="14"/>
      <c r="T299" s="12"/>
      <c r="W299" s="6" t="str">
        <f t="shared" si="10"/>
        <v> </v>
      </c>
      <c r="X299" s="6"/>
      <c r="Z299" s="7"/>
    </row>
    <row r="300" spans="19:26" ht="12.75">
      <c r="S300" s="14"/>
      <c r="T300" s="12"/>
      <c r="W300" s="6" t="str">
        <f t="shared" si="10"/>
        <v> </v>
      </c>
      <c r="X300" s="6"/>
      <c r="Z300" s="7"/>
    </row>
    <row r="301" spans="19:26" ht="12.75">
      <c r="S301" s="14"/>
      <c r="T301" s="12"/>
      <c r="W301" s="6" t="str">
        <f t="shared" si="10"/>
        <v> </v>
      </c>
      <c r="X301" s="6"/>
      <c r="Z301" s="7"/>
    </row>
    <row r="302" spans="19:26" ht="12.75">
      <c r="S302" s="14"/>
      <c r="T302" s="12"/>
      <c r="W302" s="6" t="str">
        <f t="shared" si="10"/>
        <v> </v>
      </c>
      <c r="X302" s="6"/>
      <c r="Z302" s="7"/>
    </row>
    <row r="303" spans="19:26" ht="12.75">
      <c r="S303" s="14"/>
      <c r="T303" s="12"/>
      <c r="W303" s="6" t="str">
        <f t="shared" si="10"/>
        <v> </v>
      </c>
      <c r="X303" s="6"/>
      <c r="Z303" s="7"/>
    </row>
    <row r="304" spans="19:26" ht="12.75">
      <c r="S304" s="14"/>
      <c r="T304" s="12"/>
      <c r="W304" s="6" t="str">
        <f t="shared" si="10"/>
        <v> </v>
      </c>
      <c r="X304" s="6"/>
      <c r="Z304" s="7"/>
    </row>
    <row r="305" spans="19:26" ht="12.75">
      <c r="S305" s="14"/>
      <c r="T305" s="12"/>
      <c r="W305" s="6" t="str">
        <f t="shared" si="10"/>
        <v> </v>
      </c>
      <c r="X305" s="6"/>
      <c r="Z305" s="7"/>
    </row>
    <row r="306" spans="19:26" ht="12.75">
      <c r="S306" s="14"/>
      <c r="T306" s="12"/>
      <c r="W306" s="6" t="str">
        <f t="shared" si="10"/>
        <v> </v>
      </c>
      <c r="X306" s="6"/>
      <c r="Z306" s="7"/>
    </row>
    <row r="307" spans="19:26" ht="12.75">
      <c r="S307" s="14"/>
      <c r="T307" s="12"/>
      <c r="W307" s="6" t="str">
        <f t="shared" si="10"/>
        <v> </v>
      </c>
      <c r="X307" s="6"/>
      <c r="Z307" s="7"/>
    </row>
    <row r="308" spans="19:26" ht="12.75">
      <c r="S308" s="14"/>
      <c r="T308" s="12"/>
      <c r="W308" s="6" t="str">
        <f t="shared" si="10"/>
        <v> </v>
      </c>
      <c r="X308" s="6"/>
      <c r="Z308" s="7"/>
    </row>
    <row r="309" spans="19:26" ht="12.75">
      <c r="S309" s="14"/>
      <c r="T309" s="12"/>
      <c r="W309" s="6" t="str">
        <f t="shared" si="10"/>
        <v> </v>
      </c>
      <c r="X309" s="6"/>
      <c r="Z309" s="7"/>
    </row>
    <row r="310" spans="19:26" ht="12.75">
      <c r="S310" s="14"/>
      <c r="T310" s="12"/>
      <c r="W310" s="6" t="str">
        <f t="shared" si="10"/>
        <v> </v>
      </c>
      <c r="X310" s="6"/>
      <c r="Z310" s="7"/>
    </row>
    <row r="311" spans="19:26" ht="12.75">
      <c r="S311" s="14"/>
      <c r="T311" s="12"/>
      <c r="W311" s="6" t="str">
        <f t="shared" si="10"/>
        <v> </v>
      </c>
      <c r="X311" s="6"/>
      <c r="Z311" s="7"/>
    </row>
    <row r="312" spans="19:26" ht="12.75">
      <c r="S312" s="14"/>
      <c r="T312" s="12"/>
      <c r="W312" s="6" t="str">
        <f t="shared" si="10"/>
        <v> </v>
      </c>
      <c r="X312" s="6"/>
      <c r="Z312" s="7"/>
    </row>
    <row r="313" spans="19:26" ht="12.75">
      <c r="S313" s="14"/>
      <c r="T313" s="12"/>
      <c r="W313" s="6" t="str">
        <f t="shared" si="10"/>
        <v> </v>
      </c>
      <c r="X313" s="6"/>
      <c r="Z313" s="7"/>
    </row>
    <row r="314" spans="19:26" ht="12.75">
      <c r="S314" s="14"/>
      <c r="T314" s="12"/>
      <c r="W314" s="6" t="str">
        <f t="shared" si="10"/>
        <v> </v>
      </c>
      <c r="X314" s="6"/>
      <c r="Z314" s="7"/>
    </row>
    <row r="315" spans="19:26" ht="12.75">
      <c r="S315" s="14"/>
      <c r="T315" s="12"/>
      <c r="W315" s="6" t="str">
        <f t="shared" si="10"/>
        <v> </v>
      </c>
      <c r="X315" s="6"/>
      <c r="Z315" s="7"/>
    </row>
    <row r="316" spans="19:26" ht="12.75">
      <c r="S316" s="14"/>
      <c r="T316" s="12"/>
      <c r="W316" s="6" t="str">
        <f t="shared" si="10"/>
        <v> </v>
      </c>
      <c r="X316" s="6"/>
      <c r="Z316" s="7"/>
    </row>
    <row r="317" spans="19:26" ht="12.75">
      <c r="S317" s="14"/>
      <c r="T317" s="12"/>
      <c r="W317" s="6" t="str">
        <f t="shared" si="10"/>
        <v> </v>
      </c>
      <c r="X317" s="6"/>
      <c r="Z317" s="7"/>
    </row>
    <row r="318" spans="19:26" ht="12.75">
      <c r="S318" s="14"/>
      <c r="T318" s="12"/>
      <c r="W318" s="6" t="str">
        <f t="shared" si="10"/>
        <v> </v>
      </c>
      <c r="X318" s="6"/>
      <c r="Z318" s="7"/>
    </row>
    <row r="319" spans="19:26" ht="12.75">
      <c r="S319" s="14"/>
      <c r="T319" s="12"/>
      <c r="W319" s="6" t="str">
        <f t="shared" si="10"/>
        <v> </v>
      </c>
      <c r="X319" s="6"/>
      <c r="Z319" s="7"/>
    </row>
    <row r="320" spans="19:26" ht="12.75">
      <c r="S320" s="14"/>
      <c r="T320" s="12"/>
      <c r="W320" s="6" t="str">
        <f t="shared" si="10"/>
        <v> </v>
      </c>
      <c r="X320" s="6"/>
      <c r="Z320" s="7"/>
    </row>
    <row r="321" spans="19:26" ht="12.75">
      <c r="S321" s="14"/>
      <c r="T321" s="12"/>
      <c r="W321" s="6" t="str">
        <f t="shared" si="10"/>
        <v> </v>
      </c>
      <c r="X321" s="6"/>
      <c r="Z321" s="7"/>
    </row>
    <row r="322" spans="19:26" ht="12.75">
      <c r="S322" s="14"/>
      <c r="T322" s="12"/>
      <c r="W322" s="6" t="str">
        <f t="shared" si="10"/>
        <v> </v>
      </c>
      <c r="X322" s="6"/>
      <c r="Z322" s="7"/>
    </row>
    <row r="323" spans="19:26" ht="12.75">
      <c r="S323" s="14"/>
      <c r="T323" s="12"/>
      <c r="W323" s="6" t="str">
        <f t="shared" si="10"/>
        <v> </v>
      </c>
      <c r="X323" s="6"/>
      <c r="Z323" s="7"/>
    </row>
    <row r="324" spans="19:26" ht="12.75">
      <c r="S324" s="14"/>
      <c r="T324" s="12"/>
      <c r="W324" s="6" t="str">
        <f t="shared" si="10"/>
        <v> </v>
      </c>
      <c r="X324" s="6"/>
      <c r="Z324" s="7"/>
    </row>
    <row r="325" spans="19:26" ht="12.75">
      <c r="S325" s="14"/>
      <c r="T325" s="12"/>
      <c r="W325" s="6" t="str">
        <f t="shared" si="10"/>
        <v> </v>
      </c>
      <c r="X325" s="6"/>
      <c r="Z325" s="7"/>
    </row>
    <row r="326" spans="19:26" ht="12.75">
      <c r="S326" s="14"/>
      <c r="T326" s="12"/>
      <c r="W326" s="6" t="str">
        <f t="shared" si="10"/>
        <v> </v>
      </c>
      <c r="X326" s="6"/>
      <c r="Z326" s="7"/>
    </row>
    <row r="327" spans="19:26" ht="12.75">
      <c r="S327" s="14"/>
      <c r="T327" s="12"/>
      <c r="W327" s="6" t="str">
        <f t="shared" si="10"/>
        <v> </v>
      </c>
      <c r="X327" s="6"/>
      <c r="Z327" s="7"/>
    </row>
    <row r="328" spans="19:26" ht="12.75">
      <c r="S328" s="14"/>
      <c r="T328" s="12"/>
      <c r="W328" s="6" t="str">
        <f t="shared" si="10"/>
        <v> </v>
      </c>
      <c r="X328" s="6"/>
      <c r="Z328" s="7"/>
    </row>
    <row r="329" spans="19:26" ht="12.75">
      <c r="S329" s="14"/>
      <c r="T329" s="12"/>
      <c r="W329" s="6" t="str">
        <f t="shared" si="10"/>
        <v> </v>
      </c>
      <c r="X329" s="6"/>
      <c r="Z329" s="7"/>
    </row>
    <row r="330" spans="19:26" ht="12.75">
      <c r="S330" s="14"/>
      <c r="T330" s="12"/>
      <c r="W330" s="6" t="str">
        <f aca="true" t="shared" si="11" ref="W330:W393">U330&amp;" "&amp;V330</f>
        <v> </v>
      </c>
      <c r="X330" s="6"/>
      <c r="Z330" s="7"/>
    </row>
    <row r="331" spans="19:26" ht="12.75">
      <c r="S331" s="14"/>
      <c r="T331" s="12"/>
      <c r="W331" s="6" t="str">
        <f t="shared" si="11"/>
        <v> </v>
      </c>
      <c r="X331" s="6"/>
      <c r="Z331" s="7"/>
    </row>
    <row r="332" spans="19:26" ht="12.75">
      <c r="S332" s="14"/>
      <c r="T332" s="12"/>
      <c r="W332" s="6" t="str">
        <f t="shared" si="11"/>
        <v> </v>
      </c>
      <c r="X332" s="6"/>
      <c r="Z332" s="7"/>
    </row>
    <row r="333" spans="19:26" ht="12.75">
      <c r="S333" s="14"/>
      <c r="T333" s="12"/>
      <c r="W333" s="6" t="str">
        <f t="shared" si="11"/>
        <v> </v>
      </c>
      <c r="X333" s="6"/>
      <c r="Z333" s="7"/>
    </row>
    <row r="334" spans="19:26" ht="12.75">
      <c r="S334" s="14"/>
      <c r="T334" s="12"/>
      <c r="W334" s="6" t="str">
        <f t="shared" si="11"/>
        <v> </v>
      </c>
      <c r="X334" s="6"/>
      <c r="Z334" s="7"/>
    </row>
    <row r="335" spans="19:26" ht="12.75">
      <c r="S335" s="14"/>
      <c r="T335" s="12"/>
      <c r="W335" s="6" t="str">
        <f t="shared" si="11"/>
        <v> </v>
      </c>
      <c r="X335" s="6"/>
      <c r="Z335" s="7"/>
    </row>
    <row r="336" spans="19:26" ht="12.75">
      <c r="S336" s="14"/>
      <c r="T336" s="12"/>
      <c r="W336" s="6" t="str">
        <f t="shared" si="11"/>
        <v> </v>
      </c>
      <c r="X336" s="6"/>
      <c r="Z336" s="7"/>
    </row>
    <row r="337" spans="19:26" ht="12.75">
      <c r="S337" s="14"/>
      <c r="T337" s="12"/>
      <c r="W337" s="6" t="str">
        <f t="shared" si="11"/>
        <v> </v>
      </c>
      <c r="X337" s="6"/>
      <c r="Z337" s="7"/>
    </row>
    <row r="338" spans="19:26" ht="12.75">
      <c r="S338" s="14"/>
      <c r="T338" s="12"/>
      <c r="W338" s="6" t="str">
        <f t="shared" si="11"/>
        <v> </v>
      </c>
      <c r="X338" s="6"/>
      <c r="Z338" s="7"/>
    </row>
    <row r="339" spans="19:26" ht="12.75">
      <c r="S339" s="14"/>
      <c r="T339" s="12"/>
      <c r="W339" s="6" t="str">
        <f t="shared" si="11"/>
        <v> </v>
      </c>
      <c r="X339" s="6"/>
      <c r="Z339" s="7"/>
    </row>
    <row r="340" spans="19:26" ht="12.75">
      <c r="S340" s="14"/>
      <c r="T340" s="12"/>
      <c r="W340" s="6" t="str">
        <f t="shared" si="11"/>
        <v> </v>
      </c>
      <c r="X340" s="6"/>
      <c r="Z340" s="7"/>
    </row>
    <row r="341" spans="19:26" ht="12.75">
      <c r="S341" s="14"/>
      <c r="T341" s="12"/>
      <c r="W341" s="6" t="str">
        <f t="shared" si="11"/>
        <v> </v>
      </c>
      <c r="X341" s="6"/>
      <c r="Z341" s="7"/>
    </row>
    <row r="342" spans="19:26" ht="12.75">
      <c r="S342" s="14"/>
      <c r="T342" s="12"/>
      <c r="W342" s="6" t="str">
        <f t="shared" si="11"/>
        <v> </v>
      </c>
      <c r="X342" s="6"/>
      <c r="Z342" s="7"/>
    </row>
    <row r="343" spans="19:26" ht="12.75">
      <c r="S343" s="14"/>
      <c r="T343" s="12"/>
      <c r="W343" s="6" t="str">
        <f t="shared" si="11"/>
        <v> </v>
      </c>
      <c r="X343" s="6"/>
      <c r="Z343" s="7"/>
    </row>
    <row r="344" spans="19:26" ht="12.75">
      <c r="S344" s="14"/>
      <c r="T344" s="12"/>
      <c r="W344" s="6" t="str">
        <f t="shared" si="11"/>
        <v> </v>
      </c>
      <c r="X344" s="6"/>
      <c r="Z344" s="7"/>
    </row>
    <row r="345" spans="19:26" ht="12.75">
      <c r="S345" s="14"/>
      <c r="T345" s="12"/>
      <c r="W345" s="6" t="str">
        <f t="shared" si="11"/>
        <v> </v>
      </c>
      <c r="X345" s="6"/>
      <c r="Z345" s="7"/>
    </row>
    <row r="346" spans="19:26" ht="12.75">
      <c r="S346" s="14"/>
      <c r="T346" s="12"/>
      <c r="W346" s="6" t="str">
        <f t="shared" si="11"/>
        <v> </v>
      </c>
      <c r="X346" s="6"/>
      <c r="Z346" s="7"/>
    </row>
    <row r="347" spans="19:26" ht="12.75">
      <c r="S347" s="14"/>
      <c r="T347" s="12"/>
      <c r="W347" s="6" t="str">
        <f t="shared" si="11"/>
        <v> </v>
      </c>
      <c r="X347" s="6"/>
      <c r="Z347" s="7"/>
    </row>
    <row r="348" spans="19:26" ht="12.75">
      <c r="S348" s="14"/>
      <c r="T348" s="12"/>
      <c r="W348" s="6" t="str">
        <f t="shared" si="11"/>
        <v> </v>
      </c>
      <c r="X348" s="6"/>
      <c r="Z348" s="7"/>
    </row>
    <row r="349" spans="19:26" ht="12.75">
      <c r="S349" s="14"/>
      <c r="T349" s="12"/>
      <c r="W349" s="6" t="str">
        <f t="shared" si="11"/>
        <v> </v>
      </c>
      <c r="X349" s="6"/>
      <c r="Z349" s="7"/>
    </row>
    <row r="350" spans="19:26" ht="12.75">
      <c r="S350" s="14"/>
      <c r="T350" s="12"/>
      <c r="W350" s="6" t="str">
        <f t="shared" si="11"/>
        <v> </v>
      </c>
      <c r="X350" s="6"/>
      <c r="Z350" s="7"/>
    </row>
    <row r="351" spans="19:26" ht="12.75">
      <c r="S351" s="14"/>
      <c r="T351" s="12"/>
      <c r="W351" s="6" t="str">
        <f t="shared" si="11"/>
        <v> </v>
      </c>
      <c r="X351" s="6"/>
      <c r="Z351" s="7"/>
    </row>
    <row r="352" spans="19:26" ht="12.75">
      <c r="S352" s="14"/>
      <c r="T352" s="12"/>
      <c r="W352" s="6" t="str">
        <f t="shared" si="11"/>
        <v> </v>
      </c>
      <c r="X352" s="6"/>
      <c r="Z352" s="7"/>
    </row>
    <row r="353" spans="19:26" ht="12.75">
      <c r="S353" s="14"/>
      <c r="T353" s="12"/>
      <c r="W353" s="6" t="str">
        <f t="shared" si="11"/>
        <v> </v>
      </c>
      <c r="X353" s="6"/>
      <c r="Z353" s="7"/>
    </row>
    <row r="354" spans="19:26" ht="12.75">
      <c r="S354" s="14"/>
      <c r="T354" s="12"/>
      <c r="W354" s="6" t="str">
        <f t="shared" si="11"/>
        <v> </v>
      </c>
      <c r="X354" s="6"/>
      <c r="Z354" s="7"/>
    </row>
    <row r="355" spans="19:26" ht="12.75">
      <c r="S355" s="14"/>
      <c r="T355" s="12"/>
      <c r="W355" s="6" t="str">
        <f t="shared" si="11"/>
        <v> </v>
      </c>
      <c r="X355" s="6"/>
      <c r="Z355" s="7"/>
    </row>
    <row r="356" spans="19:26" ht="12.75">
      <c r="S356" s="14"/>
      <c r="T356" s="12"/>
      <c r="W356" s="6" t="str">
        <f t="shared" si="11"/>
        <v> </v>
      </c>
      <c r="X356" s="6"/>
      <c r="Z356" s="7"/>
    </row>
    <row r="357" spans="19:26" ht="12.75">
      <c r="S357" s="14"/>
      <c r="T357" s="12"/>
      <c r="W357" s="6" t="str">
        <f t="shared" si="11"/>
        <v> </v>
      </c>
      <c r="X357" s="6"/>
      <c r="Z357" s="7"/>
    </row>
    <row r="358" spans="19:26" ht="12.75">
      <c r="S358" s="14"/>
      <c r="T358" s="12"/>
      <c r="W358" s="6" t="str">
        <f t="shared" si="11"/>
        <v> </v>
      </c>
      <c r="X358" s="6"/>
      <c r="Z358" s="7"/>
    </row>
    <row r="359" spans="19:26" ht="12.75">
      <c r="S359" s="14"/>
      <c r="T359" s="12"/>
      <c r="W359" s="6" t="str">
        <f t="shared" si="11"/>
        <v> </v>
      </c>
      <c r="X359" s="6"/>
      <c r="Z359" s="7"/>
    </row>
    <row r="360" spans="19:26" ht="12.75">
      <c r="S360" s="14"/>
      <c r="T360" s="12"/>
      <c r="W360" s="6" t="str">
        <f t="shared" si="11"/>
        <v> </v>
      </c>
      <c r="X360" s="6"/>
      <c r="Z360" s="7"/>
    </row>
    <row r="361" spans="19:26" ht="12.75">
      <c r="S361" s="14"/>
      <c r="T361" s="12"/>
      <c r="W361" s="6" t="str">
        <f t="shared" si="11"/>
        <v> </v>
      </c>
      <c r="X361" s="6"/>
      <c r="Z361" s="7"/>
    </row>
    <row r="362" spans="19:26" ht="12.75">
      <c r="S362" s="14"/>
      <c r="T362" s="12"/>
      <c r="W362" s="6" t="str">
        <f t="shared" si="11"/>
        <v> </v>
      </c>
      <c r="X362" s="6"/>
      <c r="Z362" s="7"/>
    </row>
    <row r="363" spans="19:26" ht="12.75">
      <c r="S363" s="14"/>
      <c r="T363" s="12"/>
      <c r="W363" s="6" t="str">
        <f t="shared" si="11"/>
        <v> </v>
      </c>
      <c r="X363" s="6"/>
      <c r="Z363" s="7"/>
    </row>
    <row r="364" spans="19:26" ht="12.75">
      <c r="S364" s="14"/>
      <c r="T364" s="12"/>
      <c r="W364" s="6" t="str">
        <f t="shared" si="11"/>
        <v> </v>
      </c>
      <c r="X364" s="6"/>
      <c r="Z364" s="7"/>
    </row>
    <row r="365" spans="19:26" ht="12.75">
      <c r="S365" s="14"/>
      <c r="T365" s="12"/>
      <c r="W365" s="6" t="str">
        <f t="shared" si="11"/>
        <v> </v>
      </c>
      <c r="X365" s="6"/>
      <c r="Z365" s="7"/>
    </row>
    <row r="366" spans="19:26" ht="12.75">
      <c r="S366" s="14"/>
      <c r="T366" s="12"/>
      <c r="W366" s="6" t="str">
        <f t="shared" si="11"/>
        <v> </v>
      </c>
      <c r="X366" s="6"/>
      <c r="Z366" s="7"/>
    </row>
    <row r="367" spans="19:26" ht="12.75">
      <c r="S367" s="14"/>
      <c r="T367" s="12"/>
      <c r="W367" s="6" t="str">
        <f t="shared" si="11"/>
        <v> </v>
      </c>
      <c r="X367" s="6"/>
      <c r="Z367" s="7"/>
    </row>
    <row r="368" spans="19:26" ht="12.75">
      <c r="S368" s="14"/>
      <c r="T368" s="12"/>
      <c r="W368" s="6" t="str">
        <f t="shared" si="11"/>
        <v> </v>
      </c>
      <c r="X368" s="6"/>
      <c r="Z368" s="7"/>
    </row>
    <row r="369" spans="19:26" ht="12.75">
      <c r="S369" s="14"/>
      <c r="T369" s="12"/>
      <c r="W369" s="6" t="str">
        <f t="shared" si="11"/>
        <v> </v>
      </c>
      <c r="X369" s="6"/>
      <c r="Z369" s="7"/>
    </row>
    <row r="370" spans="19:26" ht="12.75">
      <c r="S370" s="14"/>
      <c r="T370" s="12"/>
      <c r="W370" s="6" t="str">
        <f t="shared" si="11"/>
        <v> </v>
      </c>
      <c r="X370" s="6"/>
      <c r="Z370" s="7"/>
    </row>
    <row r="371" spans="19:26" ht="12.75">
      <c r="S371" s="14"/>
      <c r="T371" s="12"/>
      <c r="W371" s="6" t="str">
        <f t="shared" si="11"/>
        <v> </v>
      </c>
      <c r="X371" s="6"/>
      <c r="Z371" s="7"/>
    </row>
    <row r="372" spans="19:26" ht="12.75">
      <c r="S372" s="14"/>
      <c r="T372" s="12"/>
      <c r="W372" s="6" t="str">
        <f t="shared" si="11"/>
        <v> </v>
      </c>
      <c r="X372" s="6"/>
      <c r="Z372" s="7"/>
    </row>
    <row r="373" spans="19:26" ht="12.75">
      <c r="S373" s="14"/>
      <c r="T373" s="12"/>
      <c r="W373" s="6" t="str">
        <f t="shared" si="11"/>
        <v> </v>
      </c>
      <c r="X373" s="6"/>
      <c r="Z373" s="7"/>
    </row>
    <row r="374" spans="19:26" ht="12.75">
      <c r="S374" s="14"/>
      <c r="T374" s="12"/>
      <c r="W374" s="6" t="str">
        <f t="shared" si="11"/>
        <v> </v>
      </c>
      <c r="X374" s="6"/>
      <c r="Z374" s="7"/>
    </row>
    <row r="375" spans="19:26" ht="12.75">
      <c r="S375" s="14"/>
      <c r="T375" s="12"/>
      <c r="W375" s="6" t="str">
        <f t="shared" si="11"/>
        <v> </v>
      </c>
      <c r="X375" s="6"/>
      <c r="Z375" s="7"/>
    </row>
    <row r="376" spans="19:26" ht="12.75">
      <c r="S376" s="14"/>
      <c r="T376" s="12"/>
      <c r="W376" s="6" t="str">
        <f t="shared" si="11"/>
        <v> </v>
      </c>
      <c r="X376" s="6"/>
      <c r="Z376" s="7"/>
    </row>
    <row r="377" spans="19:26" ht="12.75">
      <c r="S377" s="14"/>
      <c r="T377" s="12"/>
      <c r="W377" s="6" t="str">
        <f t="shared" si="11"/>
        <v> </v>
      </c>
      <c r="X377" s="6"/>
      <c r="Z377" s="7"/>
    </row>
    <row r="378" spans="19:26" ht="12.75">
      <c r="S378" s="14"/>
      <c r="T378" s="12"/>
      <c r="W378" s="6" t="str">
        <f t="shared" si="11"/>
        <v> </v>
      </c>
      <c r="X378" s="6"/>
      <c r="Z378" s="7"/>
    </row>
    <row r="379" spans="19:26" ht="12.75">
      <c r="S379" s="14"/>
      <c r="T379" s="12"/>
      <c r="W379" s="6" t="str">
        <f t="shared" si="11"/>
        <v> </v>
      </c>
      <c r="X379" s="6"/>
      <c r="Z379" s="7"/>
    </row>
    <row r="380" spans="19:26" ht="12.75">
      <c r="S380" s="14"/>
      <c r="T380" s="12"/>
      <c r="W380" s="6" t="str">
        <f t="shared" si="11"/>
        <v> </v>
      </c>
      <c r="X380" s="6"/>
      <c r="Z380" s="7"/>
    </row>
    <row r="381" spans="19:26" ht="12.75">
      <c r="S381" s="14"/>
      <c r="T381" s="12"/>
      <c r="W381" s="6" t="str">
        <f t="shared" si="11"/>
        <v> </v>
      </c>
      <c r="X381" s="6"/>
      <c r="Z381" s="7"/>
    </row>
    <row r="382" spans="19:26" ht="12.75">
      <c r="S382" s="14"/>
      <c r="T382" s="12"/>
      <c r="W382" s="6" t="str">
        <f t="shared" si="11"/>
        <v> </v>
      </c>
      <c r="X382" s="6"/>
      <c r="Z382" s="7"/>
    </row>
    <row r="383" spans="19:26" ht="12.75">
      <c r="S383" s="14"/>
      <c r="T383" s="12"/>
      <c r="W383" s="6" t="str">
        <f t="shared" si="11"/>
        <v> </v>
      </c>
      <c r="X383" s="6"/>
      <c r="Z383" s="7"/>
    </row>
    <row r="384" spans="19:26" ht="12.75">
      <c r="S384" s="14"/>
      <c r="T384" s="12"/>
      <c r="W384" s="6" t="str">
        <f t="shared" si="11"/>
        <v> </v>
      </c>
      <c r="X384" s="6"/>
      <c r="Z384" s="7"/>
    </row>
    <row r="385" spans="19:26" ht="12.75">
      <c r="S385" s="14"/>
      <c r="T385" s="12"/>
      <c r="W385" s="6" t="str">
        <f t="shared" si="11"/>
        <v> </v>
      </c>
      <c r="X385" s="6"/>
      <c r="Z385" s="7"/>
    </row>
    <row r="386" spans="19:26" ht="12.75">
      <c r="S386" s="14"/>
      <c r="T386" s="12"/>
      <c r="W386" s="6" t="str">
        <f t="shared" si="11"/>
        <v> </v>
      </c>
      <c r="X386" s="6"/>
      <c r="Z386" s="7"/>
    </row>
    <row r="387" spans="19:26" ht="12.75">
      <c r="S387" s="14"/>
      <c r="T387" s="12"/>
      <c r="W387" s="6" t="str">
        <f t="shared" si="11"/>
        <v> </v>
      </c>
      <c r="X387" s="6"/>
      <c r="Z387" s="7"/>
    </row>
    <row r="388" spans="19:26" ht="12.75">
      <c r="S388" s="14"/>
      <c r="T388" s="12"/>
      <c r="W388" s="6" t="str">
        <f t="shared" si="11"/>
        <v> </v>
      </c>
      <c r="X388" s="6"/>
      <c r="Z388" s="7"/>
    </row>
    <row r="389" spans="19:26" ht="12.75">
      <c r="S389" s="14"/>
      <c r="T389" s="12"/>
      <c r="W389" s="6" t="str">
        <f t="shared" si="11"/>
        <v> </v>
      </c>
      <c r="X389" s="6"/>
      <c r="Z389" s="7"/>
    </row>
    <row r="390" spans="19:26" ht="12.75">
      <c r="S390" s="14"/>
      <c r="T390" s="12"/>
      <c r="W390" s="6" t="str">
        <f t="shared" si="11"/>
        <v> </v>
      </c>
      <c r="X390" s="6"/>
      <c r="Z390" s="7"/>
    </row>
    <row r="391" spans="19:26" ht="12.75">
      <c r="S391" s="14"/>
      <c r="T391" s="12"/>
      <c r="W391" s="6" t="str">
        <f t="shared" si="11"/>
        <v> </v>
      </c>
      <c r="X391" s="6"/>
      <c r="Z391" s="7"/>
    </row>
    <row r="392" spans="19:26" ht="12.75">
      <c r="S392" s="14"/>
      <c r="T392" s="12"/>
      <c r="W392" s="6" t="str">
        <f t="shared" si="11"/>
        <v> </v>
      </c>
      <c r="X392" s="6"/>
      <c r="Z392" s="7"/>
    </row>
    <row r="393" spans="19:26" ht="12.75">
      <c r="S393" s="14"/>
      <c r="T393" s="12"/>
      <c r="W393" s="6" t="str">
        <f t="shared" si="11"/>
        <v> </v>
      </c>
      <c r="X393" s="6"/>
      <c r="Z393" s="7"/>
    </row>
    <row r="394" spans="19:26" ht="12.75">
      <c r="S394" s="14"/>
      <c r="T394" s="12"/>
      <c r="W394" s="6" t="str">
        <f aca="true" t="shared" si="12" ref="W394:W409">U394&amp;" "&amp;V394</f>
        <v> </v>
      </c>
      <c r="X394" s="6"/>
      <c r="Z394" s="7"/>
    </row>
    <row r="395" spans="19:26" ht="12.75">
      <c r="S395" s="14"/>
      <c r="T395" s="12"/>
      <c r="W395" s="6" t="str">
        <f t="shared" si="12"/>
        <v> </v>
      </c>
      <c r="X395" s="6"/>
      <c r="Z395" s="7"/>
    </row>
    <row r="396" spans="19:26" ht="12.75">
      <c r="S396" s="14"/>
      <c r="T396" s="12"/>
      <c r="W396" s="6" t="str">
        <f t="shared" si="12"/>
        <v> </v>
      </c>
      <c r="X396" s="6"/>
      <c r="Z396" s="7"/>
    </row>
    <row r="397" spans="19:26" ht="12.75">
      <c r="S397" s="14"/>
      <c r="T397" s="12"/>
      <c r="W397" s="6" t="str">
        <f t="shared" si="12"/>
        <v> </v>
      </c>
      <c r="X397" s="6"/>
      <c r="Z397" s="7"/>
    </row>
    <row r="398" spans="19:26" ht="12.75">
      <c r="S398" s="14"/>
      <c r="T398" s="12"/>
      <c r="W398" s="6" t="str">
        <f t="shared" si="12"/>
        <v> </v>
      </c>
      <c r="X398" s="6"/>
      <c r="Z398" s="7"/>
    </row>
    <row r="399" spans="19:26" ht="12.75">
      <c r="S399" s="14"/>
      <c r="T399" s="12"/>
      <c r="W399" s="6" t="str">
        <f t="shared" si="12"/>
        <v> </v>
      </c>
      <c r="X399" s="6"/>
      <c r="Z399" s="7"/>
    </row>
    <row r="400" spans="19:26" ht="12.75">
      <c r="S400" s="14"/>
      <c r="T400" s="12"/>
      <c r="W400" s="6" t="str">
        <f t="shared" si="12"/>
        <v> </v>
      </c>
      <c r="X400" s="6"/>
      <c r="Z400" s="7"/>
    </row>
    <row r="401" spans="19:26" ht="12.75">
      <c r="S401" s="14"/>
      <c r="T401" s="12"/>
      <c r="W401" s="6" t="str">
        <f t="shared" si="12"/>
        <v> </v>
      </c>
      <c r="X401" s="6"/>
      <c r="Z401" s="7"/>
    </row>
    <row r="402" spans="19:26" ht="12.75">
      <c r="S402" s="14"/>
      <c r="T402" s="12"/>
      <c r="W402" s="6" t="str">
        <f t="shared" si="12"/>
        <v> </v>
      </c>
      <c r="X402" s="6"/>
      <c r="Z402" s="7"/>
    </row>
    <row r="403" spans="19:26" ht="12.75">
      <c r="S403" s="14"/>
      <c r="T403" s="12"/>
      <c r="W403" s="6" t="str">
        <f t="shared" si="12"/>
        <v> </v>
      </c>
      <c r="X403" s="6"/>
      <c r="Z403" s="7"/>
    </row>
    <row r="404" spans="19:26" ht="12.75">
      <c r="S404" s="14"/>
      <c r="T404" s="12"/>
      <c r="W404" s="6" t="str">
        <f t="shared" si="12"/>
        <v> </v>
      </c>
      <c r="X404" s="6"/>
      <c r="Z404" s="7"/>
    </row>
    <row r="405" spans="19:26" ht="12.75">
      <c r="S405" s="14"/>
      <c r="T405" s="12"/>
      <c r="W405" s="6" t="str">
        <f t="shared" si="12"/>
        <v> </v>
      </c>
      <c r="X405" s="6"/>
      <c r="Z405" s="7"/>
    </row>
    <row r="406" spans="19:26" ht="12.75">
      <c r="S406" s="14"/>
      <c r="T406" s="12"/>
      <c r="W406" s="6" t="str">
        <f t="shared" si="12"/>
        <v> </v>
      </c>
      <c r="X406" s="6"/>
      <c r="Z406" s="7"/>
    </row>
    <row r="407" spans="19:26" ht="12.75">
      <c r="S407" s="14"/>
      <c r="T407" s="12"/>
      <c r="W407" s="6" t="str">
        <f t="shared" si="12"/>
        <v> </v>
      </c>
      <c r="X407" s="6"/>
      <c r="Z407" s="7"/>
    </row>
    <row r="408" spans="19:26" ht="12.75">
      <c r="S408" s="14"/>
      <c r="T408" s="12"/>
      <c r="W408" s="6" t="str">
        <f t="shared" si="12"/>
        <v> </v>
      </c>
      <c r="X408" s="6"/>
      <c r="Z408" s="7"/>
    </row>
    <row r="409" spans="19:26" ht="12.75">
      <c r="S409" s="14"/>
      <c r="T409" s="12"/>
      <c r="W409" s="6" t="str">
        <f t="shared" si="12"/>
        <v> </v>
      </c>
      <c r="X409" s="6"/>
      <c r="Z409" s="7"/>
    </row>
    <row r="410" ht="12.75">
      <c r="T410" s="12"/>
    </row>
    <row r="411" ht="12.75">
      <c r="T411" s="12"/>
    </row>
    <row r="412" ht="12.75">
      <c r="T412" s="12"/>
    </row>
    <row r="413" ht="12.75">
      <c r="T413" s="12"/>
    </row>
    <row r="414" ht="12.75">
      <c r="T414" s="12"/>
    </row>
    <row r="415" ht="12.75">
      <c r="T415" s="12"/>
    </row>
    <row r="416" ht="12.75">
      <c r="T416" s="12"/>
    </row>
    <row r="417" ht="12.75">
      <c r="T417" s="12"/>
    </row>
    <row r="418" ht="12.75">
      <c r="T418" s="12"/>
    </row>
    <row r="419" ht="12.75">
      <c r="T419" s="12"/>
    </row>
    <row r="420" ht="12.75">
      <c r="T420" s="12"/>
    </row>
    <row r="421" ht="12.75">
      <c r="T421" s="12"/>
    </row>
    <row r="422" ht="12.75">
      <c r="T422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6"/>
  <sheetViews>
    <sheetView zoomScale="85" zoomScaleNormal="85" zoomScalePageLayoutView="0" workbookViewId="0" topLeftCell="A1">
      <pane ySplit="1" topLeftCell="A2" activePane="bottomLeft" state="frozen"/>
      <selection pane="topLeft" activeCell="C52" sqref="C52"/>
      <selection pane="bottomLeft" activeCell="A1" sqref="A1"/>
    </sheetView>
  </sheetViews>
  <sheetFormatPr defaultColWidth="9.140625" defaultRowHeight="12.75"/>
  <cols>
    <col min="1" max="1" width="18.28125" style="0" bestFit="1" customWidth="1"/>
    <col min="2" max="2" width="9.28125" style="8" customWidth="1"/>
    <col min="3" max="3" width="8.8515625" style="0" customWidth="1"/>
    <col min="4" max="4" width="9.421875" style="0" customWidth="1"/>
    <col min="5" max="5" width="3.28125" style="0" customWidth="1"/>
    <col min="6" max="6" width="9.421875" style="0" bestFit="1" customWidth="1"/>
    <col min="7" max="7" width="13.8515625" style="0" bestFit="1" customWidth="1"/>
    <col min="8" max="8" width="6.421875" style="0" customWidth="1"/>
    <col min="10" max="11" width="9.8515625" style="0" bestFit="1" customWidth="1"/>
    <col min="12" max="23" width="10.8515625" style="0" customWidth="1"/>
    <col min="24" max="24" width="10.7109375" style="0" customWidth="1"/>
    <col min="25" max="25" width="10.00390625" style="0" customWidth="1"/>
    <col min="27" max="27" width="11.7109375" style="0" customWidth="1"/>
    <col min="29" max="29" width="21.57421875" style="0" bestFit="1" customWidth="1"/>
  </cols>
  <sheetData>
    <row r="1" spans="1:28" ht="25.5">
      <c r="A1" s="52" t="s">
        <v>183</v>
      </c>
      <c r="B1" s="53" t="s">
        <v>1</v>
      </c>
      <c r="C1" s="54" t="s">
        <v>3</v>
      </c>
      <c r="D1" s="52" t="s">
        <v>43</v>
      </c>
      <c r="E1" s="106"/>
      <c r="F1" s="56" t="s">
        <v>59</v>
      </c>
      <c r="G1" s="56" t="s">
        <v>76</v>
      </c>
      <c r="H1" s="56" t="s">
        <v>3</v>
      </c>
      <c r="I1" s="6"/>
      <c r="J1" s="22" t="s">
        <v>91</v>
      </c>
      <c r="K1" s="22" t="s">
        <v>90</v>
      </c>
      <c r="L1" s="22" t="s">
        <v>108</v>
      </c>
      <c r="M1" s="22" t="s">
        <v>114</v>
      </c>
      <c r="N1" s="22" t="s">
        <v>123</v>
      </c>
      <c r="O1" s="22" t="s">
        <v>141</v>
      </c>
      <c r="P1" s="22" t="s">
        <v>148</v>
      </c>
      <c r="Q1" s="22" t="s">
        <v>158</v>
      </c>
      <c r="R1" s="22" t="s">
        <v>176</v>
      </c>
      <c r="S1" s="22" t="s">
        <v>550</v>
      </c>
      <c r="T1" s="22"/>
      <c r="U1" s="22"/>
      <c r="V1" s="22"/>
      <c r="W1" s="22"/>
      <c r="X1" s="56" t="s">
        <v>58</v>
      </c>
      <c r="Y1" s="56" t="s">
        <v>61</v>
      </c>
      <c r="Z1" s="56" t="s">
        <v>59</v>
      </c>
      <c r="AA1" s="57" t="s">
        <v>62</v>
      </c>
      <c r="AB1" s="6"/>
    </row>
    <row r="2" spans="1:31" ht="12.75">
      <c r="A2" s="6" t="s">
        <v>359</v>
      </c>
      <c r="B2" s="61">
        <v>0.02048611111111111</v>
      </c>
      <c r="C2" s="20"/>
      <c r="D2" s="29">
        <f aca="true" t="shared" si="0" ref="D2:D40">B2/10</f>
        <v>0.0020486111111111113</v>
      </c>
      <c r="E2" s="6"/>
      <c r="F2" s="31"/>
      <c r="G2" s="68"/>
      <c r="H2" s="48"/>
      <c r="I2" s="6"/>
      <c r="J2" s="111"/>
      <c r="K2" s="111"/>
      <c r="L2" s="61"/>
      <c r="M2" s="61"/>
      <c r="N2" s="61"/>
      <c r="O2" s="61"/>
      <c r="P2" s="112"/>
      <c r="Q2" s="61"/>
      <c r="R2" s="61"/>
      <c r="S2" s="112"/>
      <c r="T2" s="61"/>
      <c r="U2" s="61"/>
      <c r="V2" s="61"/>
      <c r="W2" s="61"/>
      <c r="X2" s="6"/>
      <c r="Y2" s="6"/>
      <c r="Z2" s="6"/>
      <c r="AA2" s="6"/>
      <c r="AB2" s="6"/>
      <c r="AC2" s="138"/>
      <c r="AD2" s="24"/>
      <c r="AE2" s="8"/>
    </row>
    <row r="3" spans="1:31" ht="12.75">
      <c r="A3" s="6" t="s">
        <v>185</v>
      </c>
      <c r="B3" s="61">
        <v>0.020671296296296295</v>
      </c>
      <c r="C3" s="20"/>
      <c r="D3" s="47">
        <f t="shared" si="0"/>
        <v>0.0020671296296296297</v>
      </c>
      <c r="E3" s="34"/>
      <c r="F3" s="61"/>
      <c r="G3" s="68"/>
      <c r="H3" s="35"/>
      <c r="I3" s="34"/>
      <c r="J3" s="61"/>
      <c r="K3" s="61">
        <v>0.025868055555555557</v>
      </c>
      <c r="L3" s="61">
        <v>0.02480324074074074</v>
      </c>
      <c r="M3" s="61"/>
      <c r="N3" s="61">
        <v>0.02516203703703704</v>
      </c>
      <c r="O3" s="61"/>
      <c r="P3" s="61"/>
      <c r="Q3" s="61"/>
      <c r="R3" s="61"/>
      <c r="S3" s="112"/>
      <c r="T3" s="61"/>
      <c r="U3" s="61"/>
      <c r="V3" s="61"/>
      <c r="W3" s="61"/>
      <c r="X3" s="6"/>
      <c r="Y3" s="6"/>
      <c r="Z3" s="6"/>
      <c r="AA3" s="6"/>
      <c r="AB3" s="6"/>
      <c r="AC3" s="138"/>
      <c r="AD3" s="24"/>
      <c r="AE3" s="8"/>
    </row>
    <row r="4" spans="1:31" ht="12.75">
      <c r="A4" s="6" t="s">
        <v>187</v>
      </c>
      <c r="B4" s="61">
        <v>0.020833333333333332</v>
      </c>
      <c r="C4" s="35"/>
      <c r="D4" s="47">
        <f t="shared" si="0"/>
        <v>0.0020833333333333333</v>
      </c>
      <c r="E4" s="34"/>
      <c r="F4" s="61"/>
      <c r="G4" s="68"/>
      <c r="H4" s="35"/>
      <c r="I4" s="34"/>
      <c r="J4" s="61"/>
      <c r="K4" s="61">
        <v>0.02460648148148148</v>
      </c>
      <c r="L4" s="61">
        <v>0.02424768518518518</v>
      </c>
      <c r="M4" s="61"/>
      <c r="N4" s="61"/>
      <c r="O4" s="61"/>
      <c r="P4" s="61"/>
      <c r="Q4" s="61"/>
      <c r="R4" s="61"/>
      <c r="S4" s="112"/>
      <c r="T4" s="61"/>
      <c r="U4" s="61"/>
      <c r="V4" s="61"/>
      <c r="W4" s="61"/>
      <c r="X4" s="113"/>
      <c r="Y4" s="113"/>
      <c r="Z4" s="113"/>
      <c r="AA4" s="113"/>
      <c r="AB4" s="6"/>
      <c r="AC4" s="138"/>
      <c r="AD4" s="24"/>
      <c r="AE4" s="8"/>
    </row>
    <row r="5" spans="1:31" ht="12.75">
      <c r="A5" s="6" t="s">
        <v>188</v>
      </c>
      <c r="B5" s="61">
        <v>0.021041666666666667</v>
      </c>
      <c r="C5" s="35">
        <v>1993</v>
      </c>
      <c r="D5" s="47">
        <f t="shared" si="0"/>
        <v>0.0021041666666666665</v>
      </c>
      <c r="E5" s="43"/>
      <c r="F5" s="61"/>
      <c r="G5" s="68"/>
      <c r="H5" s="35"/>
      <c r="I5" s="34"/>
      <c r="J5" s="61"/>
      <c r="K5" s="61">
        <v>0.022581018518518518</v>
      </c>
      <c r="L5" s="61"/>
      <c r="M5" s="61">
        <v>0.02378472222222222</v>
      </c>
      <c r="N5" s="61">
        <v>0.02443287037037037</v>
      </c>
      <c r="O5" s="61">
        <v>0.023414351851851853</v>
      </c>
      <c r="P5" s="61">
        <v>0.024120370370370372</v>
      </c>
      <c r="Q5" s="61">
        <v>0.024999999999999998</v>
      </c>
      <c r="R5" s="6"/>
      <c r="S5" s="112"/>
      <c r="T5" s="61"/>
      <c r="U5" s="61"/>
      <c r="V5" s="61"/>
      <c r="W5" s="61"/>
      <c r="X5" s="29"/>
      <c r="Y5" s="29"/>
      <c r="Z5" s="29"/>
      <c r="AA5" s="29"/>
      <c r="AB5" s="6"/>
      <c r="AC5" s="138"/>
      <c r="AD5" s="24"/>
      <c r="AE5" s="8"/>
    </row>
    <row r="6" spans="1:31" ht="12.75">
      <c r="A6" s="34" t="s">
        <v>186</v>
      </c>
      <c r="B6" s="61">
        <v>0.021086275125863085</v>
      </c>
      <c r="C6" s="35" t="s">
        <v>60</v>
      </c>
      <c r="D6" s="47">
        <f t="shared" si="0"/>
        <v>0.0021086275125863085</v>
      </c>
      <c r="E6" s="43"/>
      <c r="F6" s="61"/>
      <c r="G6" s="68"/>
      <c r="H6" s="35"/>
      <c r="I6" s="34"/>
      <c r="J6" s="61"/>
      <c r="K6" s="61">
        <v>0.02127314814814815</v>
      </c>
      <c r="L6" s="61"/>
      <c r="M6" s="61"/>
      <c r="N6" s="61"/>
      <c r="O6" s="61"/>
      <c r="P6" s="61"/>
      <c r="Q6" s="61"/>
      <c r="R6" s="61"/>
      <c r="S6" s="112"/>
      <c r="T6" s="61"/>
      <c r="U6" s="61"/>
      <c r="V6" s="61"/>
      <c r="W6" s="61"/>
      <c r="X6" s="29">
        <v>0.020879629629629626</v>
      </c>
      <c r="Y6" s="29">
        <f>+X6/9.902*10</f>
        <v>0.021086275125863085</v>
      </c>
      <c r="Z6" s="29">
        <v>0.02144675925925926</v>
      </c>
      <c r="AA6" s="29">
        <f>+Z6-Y6</f>
        <v>0.00036048413339617377</v>
      </c>
      <c r="AB6" s="6"/>
      <c r="AC6" s="138"/>
      <c r="AD6" s="24"/>
      <c r="AE6" s="8"/>
    </row>
    <row r="7" spans="1:31" ht="12.75">
      <c r="A7" s="42" t="s">
        <v>192</v>
      </c>
      <c r="B7" s="130">
        <v>0.021494328703703703</v>
      </c>
      <c r="C7" s="73">
        <v>2019</v>
      </c>
      <c r="D7" s="74">
        <f>B7/10</f>
        <v>0.00214943287037037</v>
      </c>
      <c r="E7" s="34"/>
      <c r="F7" s="61">
        <v>0.021504629629629627</v>
      </c>
      <c r="G7" s="114">
        <f>+F7-B7</f>
        <v>1.030092592592402E-05</v>
      </c>
      <c r="H7" s="35">
        <v>2018</v>
      </c>
      <c r="I7" s="34"/>
      <c r="J7" s="61"/>
      <c r="K7" s="61"/>
      <c r="L7" s="61"/>
      <c r="M7" s="61"/>
      <c r="N7" s="61"/>
      <c r="O7" s="61"/>
      <c r="P7" s="61"/>
      <c r="Q7" s="61">
        <v>0.02162037037037037</v>
      </c>
      <c r="R7" s="61">
        <v>0.021504629629629627</v>
      </c>
      <c r="S7" s="112">
        <v>0.021494328703703703</v>
      </c>
      <c r="T7" s="61"/>
      <c r="U7" s="61"/>
      <c r="V7" s="61"/>
      <c r="W7" s="61"/>
      <c r="X7" s="113"/>
      <c r="Y7" s="113"/>
      <c r="Z7" s="113"/>
      <c r="AA7" s="113"/>
      <c r="AB7" s="6"/>
      <c r="AC7" s="138"/>
      <c r="AD7" s="24"/>
      <c r="AE7" s="8"/>
    </row>
    <row r="8" spans="1:31" ht="12.75">
      <c r="A8" s="34" t="s">
        <v>193</v>
      </c>
      <c r="B8" s="61">
        <v>0.021516203703703704</v>
      </c>
      <c r="C8" s="35">
        <v>2010</v>
      </c>
      <c r="D8" s="47">
        <f t="shared" si="0"/>
        <v>0.0021516203703703706</v>
      </c>
      <c r="E8" s="34"/>
      <c r="F8" s="61"/>
      <c r="G8" s="68"/>
      <c r="H8" s="35"/>
      <c r="I8" s="34"/>
      <c r="J8" s="61">
        <v>0.021516203703703704</v>
      </c>
      <c r="K8" s="61"/>
      <c r="L8" s="61"/>
      <c r="M8" s="61"/>
      <c r="N8" s="61"/>
      <c r="O8" s="61"/>
      <c r="P8" s="61"/>
      <c r="Q8" s="61"/>
      <c r="R8" s="61"/>
      <c r="S8" s="112"/>
      <c r="T8" s="61"/>
      <c r="U8" s="61"/>
      <c r="V8" s="61"/>
      <c r="W8" s="61"/>
      <c r="X8" s="113"/>
      <c r="Y8" s="113"/>
      <c r="Z8" s="113"/>
      <c r="AA8" s="113"/>
      <c r="AB8" s="6"/>
      <c r="AC8" s="138"/>
      <c r="AD8" s="24"/>
      <c r="AE8" s="8"/>
    </row>
    <row r="9" spans="1:31" ht="12.75">
      <c r="A9" s="34" t="s">
        <v>194</v>
      </c>
      <c r="B9" s="61">
        <v>0.021585648148148145</v>
      </c>
      <c r="C9" s="35">
        <v>1994</v>
      </c>
      <c r="D9" s="47">
        <f t="shared" si="0"/>
        <v>0.0021585648148148145</v>
      </c>
      <c r="E9" s="34"/>
      <c r="F9" s="61"/>
      <c r="G9" s="68"/>
      <c r="H9" s="35"/>
      <c r="I9" s="34"/>
      <c r="J9" s="61"/>
      <c r="K9" s="61">
        <v>0.026273148148148153</v>
      </c>
      <c r="L9" s="61">
        <v>0.03327546296296296</v>
      </c>
      <c r="M9" s="61">
        <v>0.024895833333333336</v>
      </c>
      <c r="N9" s="61">
        <v>0.027199074074074073</v>
      </c>
      <c r="O9" s="61">
        <v>0.025810185185185183</v>
      </c>
      <c r="P9" s="61">
        <v>0.02704861111111111</v>
      </c>
      <c r="Q9" s="61">
        <v>0.02560185185185185</v>
      </c>
      <c r="R9" s="61">
        <v>0.025752314814814815</v>
      </c>
      <c r="S9" s="112">
        <v>0.026104629629629627</v>
      </c>
      <c r="T9" s="61"/>
      <c r="U9" s="61"/>
      <c r="V9" s="61"/>
      <c r="W9" s="61"/>
      <c r="X9" s="113"/>
      <c r="Y9" s="113"/>
      <c r="Z9" s="113"/>
      <c r="AA9" s="113"/>
      <c r="AB9" s="6"/>
      <c r="AC9" s="138"/>
      <c r="AD9" s="24"/>
      <c r="AE9" s="8"/>
    </row>
    <row r="10" spans="1:31" ht="12.75">
      <c r="A10" s="34" t="s">
        <v>195</v>
      </c>
      <c r="B10" s="61">
        <v>0.02165509259259259</v>
      </c>
      <c r="C10" s="35">
        <v>2010</v>
      </c>
      <c r="D10" s="47">
        <f t="shared" si="0"/>
        <v>0.002165509259259259</v>
      </c>
      <c r="E10" s="43"/>
      <c r="F10" s="61">
        <v>0.022118055555555557</v>
      </c>
      <c r="G10" s="114">
        <f>+F10-B10</f>
        <v>0.0004629629629629671</v>
      </c>
      <c r="H10" s="35">
        <v>2010</v>
      </c>
      <c r="I10" s="34"/>
      <c r="J10" s="61">
        <v>0.02165509259259259</v>
      </c>
      <c r="K10" s="61">
        <v>0.022141203703703705</v>
      </c>
      <c r="L10" s="61">
        <v>0.022673611111111113</v>
      </c>
      <c r="M10" s="61">
        <v>0.023761574074074074</v>
      </c>
      <c r="N10" s="61">
        <v>0.023298611111111107</v>
      </c>
      <c r="O10" s="61">
        <v>0.02289351851851852</v>
      </c>
      <c r="P10" s="61">
        <v>0.022938657407407404</v>
      </c>
      <c r="Q10" s="61"/>
      <c r="R10" s="61">
        <v>0.022434456018518515</v>
      </c>
      <c r="S10" s="112">
        <v>0.022697106481481478</v>
      </c>
      <c r="T10" s="61"/>
      <c r="U10" s="61"/>
      <c r="V10" s="61"/>
      <c r="W10" s="61"/>
      <c r="X10" s="29"/>
      <c r="Y10" s="29"/>
      <c r="Z10" s="29"/>
      <c r="AA10" s="29"/>
      <c r="AB10" s="6"/>
      <c r="AC10" s="138"/>
      <c r="AD10" s="24"/>
      <c r="AE10" s="8"/>
    </row>
    <row r="11" spans="1:31" ht="12.75">
      <c r="A11" s="34" t="s">
        <v>184</v>
      </c>
      <c r="B11" s="61">
        <v>0.021678240740740738</v>
      </c>
      <c r="C11" s="35">
        <v>1993</v>
      </c>
      <c r="D11" s="47">
        <f t="shared" si="0"/>
        <v>0.0021678240740740738</v>
      </c>
      <c r="E11" s="34"/>
      <c r="F11" s="61"/>
      <c r="G11" s="68"/>
      <c r="H11" s="35"/>
      <c r="I11" s="34"/>
      <c r="J11" s="61"/>
      <c r="K11" s="61"/>
      <c r="L11" s="61"/>
      <c r="M11" s="61"/>
      <c r="N11" s="61"/>
      <c r="O11" s="61"/>
      <c r="P11" s="61"/>
      <c r="Q11" s="61"/>
      <c r="R11" s="61"/>
      <c r="S11" s="112"/>
      <c r="T11" s="61"/>
      <c r="U11" s="61"/>
      <c r="V11" s="61"/>
      <c r="W11" s="61"/>
      <c r="X11" s="113"/>
      <c r="Y11" s="113"/>
      <c r="Z11" s="113"/>
      <c r="AA11" s="113"/>
      <c r="AB11" s="6"/>
      <c r="AC11" s="138"/>
      <c r="AD11" s="24"/>
      <c r="AE11" s="8"/>
    </row>
    <row r="12" spans="1:31" ht="12.75">
      <c r="A12" s="34" t="s">
        <v>189</v>
      </c>
      <c r="B12" s="61">
        <v>0.021736111111111112</v>
      </c>
      <c r="C12" s="35">
        <v>2008</v>
      </c>
      <c r="D12" s="47">
        <f t="shared" si="0"/>
        <v>0.0021736111111111114</v>
      </c>
      <c r="E12" s="34"/>
      <c r="F12" s="61"/>
      <c r="G12" s="68"/>
      <c r="H12" s="35"/>
      <c r="I12" s="34"/>
      <c r="J12" s="61"/>
      <c r="K12" s="61"/>
      <c r="L12" s="61"/>
      <c r="M12" s="61"/>
      <c r="N12" s="61"/>
      <c r="O12" s="61"/>
      <c r="P12" s="61"/>
      <c r="Q12" s="61"/>
      <c r="R12" s="61"/>
      <c r="S12" s="112"/>
      <c r="T12" s="61"/>
      <c r="U12" s="61"/>
      <c r="V12" s="61"/>
      <c r="W12" s="61"/>
      <c r="X12" s="113"/>
      <c r="Y12" s="113"/>
      <c r="Z12" s="113"/>
      <c r="AA12" s="113"/>
      <c r="AB12" s="6"/>
      <c r="AC12" s="138"/>
      <c r="AD12" s="24"/>
      <c r="AE12" s="8"/>
    </row>
    <row r="13" spans="1:31" ht="12.75">
      <c r="A13" s="34" t="s">
        <v>196</v>
      </c>
      <c r="B13" s="61">
        <v>0.021747685185185186</v>
      </c>
      <c r="C13" s="35">
        <v>2010</v>
      </c>
      <c r="D13" s="47">
        <f t="shared" si="0"/>
        <v>0.0021747685185185186</v>
      </c>
      <c r="E13" s="34"/>
      <c r="F13" s="61"/>
      <c r="G13" s="68"/>
      <c r="H13" s="35"/>
      <c r="I13" s="34"/>
      <c r="J13" s="61">
        <v>0.021747685185185186</v>
      </c>
      <c r="K13" s="61"/>
      <c r="L13" s="61"/>
      <c r="M13" s="61"/>
      <c r="N13" s="61"/>
      <c r="O13" s="61"/>
      <c r="P13" s="61"/>
      <c r="Q13" s="61"/>
      <c r="R13" s="61"/>
      <c r="S13" s="112"/>
      <c r="T13" s="61"/>
      <c r="U13" s="61"/>
      <c r="V13" s="61"/>
      <c r="W13" s="61"/>
      <c r="X13" s="113"/>
      <c r="Y13" s="113"/>
      <c r="Z13" s="113"/>
      <c r="AA13" s="113"/>
      <c r="AB13" s="6"/>
      <c r="AC13" s="138"/>
      <c r="AD13" s="24"/>
      <c r="AE13" s="8"/>
    </row>
    <row r="14" spans="1:30" ht="12.75">
      <c r="A14" s="2" t="s">
        <v>294</v>
      </c>
      <c r="B14" s="24">
        <v>0.02179398148148148</v>
      </c>
      <c r="C14" s="13">
        <v>2018</v>
      </c>
      <c r="D14" s="47">
        <f>B14/10</f>
        <v>0.002179398148148148</v>
      </c>
      <c r="E14" s="2"/>
      <c r="F14" s="24">
        <v>0.022037037037037036</v>
      </c>
      <c r="G14" s="114">
        <f>+F14-B14</f>
        <v>0.00024305555555555539</v>
      </c>
      <c r="H14" s="35">
        <v>2017</v>
      </c>
      <c r="I14" s="2"/>
      <c r="J14" s="2"/>
      <c r="K14" s="24"/>
      <c r="L14" s="24"/>
      <c r="M14" s="24"/>
      <c r="N14" s="24">
        <v>0.02210648148148148</v>
      </c>
      <c r="O14" s="24">
        <v>0.022037037037037036</v>
      </c>
      <c r="P14" s="24">
        <v>0.022789351851851852</v>
      </c>
      <c r="Q14" s="24">
        <v>0.022037037037037036</v>
      </c>
      <c r="R14" s="61">
        <v>0.02179398148148148</v>
      </c>
      <c r="S14" s="112"/>
      <c r="T14" s="61"/>
      <c r="U14" s="61"/>
      <c r="V14" s="61"/>
      <c r="W14" s="61"/>
      <c r="X14" s="6"/>
      <c r="Y14" s="6"/>
      <c r="Z14" s="6"/>
      <c r="AA14" s="6"/>
      <c r="AB14" s="6"/>
      <c r="AC14" s="138"/>
      <c r="AD14" s="24"/>
    </row>
    <row r="15" spans="1:31" ht="12.75">
      <c r="A15" s="34" t="s">
        <v>380</v>
      </c>
      <c r="B15" s="61">
        <v>0.02207175925925926</v>
      </c>
      <c r="C15" s="35">
        <v>1992</v>
      </c>
      <c r="D15" s="47">
        <f t="shared" si="0"/>
        <v>0.002207175925925926</v>
      </c>
      <c r="E15" s="34"/>
      <c r="F15" s="61"/>
      <c r="G15" s="68"/>
      <c r="H15" s="35"/>
      <c r="I15" s="34"/>
      <c r="J15" s="61"/>
      <c r="K15" s="61">
        <v>0.02511574074074074</v>
      </c>
      <c r="L15" s="61"/>
      <c r="M15" s="61"/>
      <c r="N15" s="61"/>
      <c r="O15" s="61"/>
      <c r="P15" s="61"/>
      <c r="Q15" s="61"/>
      <c r="R15" s="61"/>
      <c r="S15" s="112"/>
      <c r="T15" s="61"/>
      <c r="U15" s="61"/>
      <c r="V15" s="61"/>
      <c r="W15" s="61"/>
      <c r="X15" s="113"/>
      <c r="Y15" s="113"/>
      <c r="Z15" s="113"/>
      <c r="AA15" s="113"/>
      <c r="AB15" s="6"/>
      <c r="AC15" s="138"/>
      <c r="AD15" s="24"/>
      <c r="AE15" s="8"/>
    </row>
    <row r="16" spans="1:31" ht="12.75">
      <c r="A16" s="34" t="s">
        <v>197</v>
      </c>
      <c r="B16" s="61">
        <v>0.022149939780216496</v>
      </c>
      <c r="C16" s="35" t="s">
        <v>60</v>
      </c>
      <c r="D16" s="47">
        <f t="shared" si="0"/>
        <v>0.0022149939780216495</v>
      </c>
      <c r="E16" s="43"/>
      <c r="F16" s="61"/>
      <c r="G16" s="68"/>
      <c r="H16" s="35"/>
      <c r="I16" s="34"/>
      <c r="J16" s="61"/>
      <c r="K16" s="61">
        <v>0.025358796296296296</v>
      </c>
      <c r="L16" s="61">
        <v>0.024756944444444443</v>
      </c>
      <c r="M16" s="61">
        <v>0.0227662037037037</v>
      </c>
      <c r="N16" s="61">
        <v>0.023993055555555556</v>
      </c>
      <c r="O16" s="61"/>
      <c r="P16" s="61">
        <v>0.02495601851851852</v>
      </c>
      <c r="Q16" s="61"/>
      <c r="R16" s="61">
        <v>0.026863425925925926</v>
      </c>
      <c r="S16" s="112">
        <v>0.024115625</v>
      </c>
      <c r="T16" s="61"/>
      <c r="U16" s="61"/>
      <c r="V16" s="61"/>
      <c r="W16" s="61"/>
      <c r="X16" s="29">
        <v>0.02193287037037037</v>
      </c>
      <c r="Y16" s="29">
        <f>+X16/9.902*10</f>
        <v>0.022149939780216496</v>
      </c>
      <c r="Z16" s="29">
        <v>0.02287037037037037</v>
      </c>
      <c r="AA16" s="29">
        <f>+Z16-Y16</f>
        <v>0.0007204305901538748</v>
      </c>
      <c r="AB16" s="6"/>
      <c r="AC16" s="138"/>
      <c r="AD16" s="24"/>
      <c r="AE16" s="8"/>
    </row>
    <row r="17" spans="1:31" ht="12.75">
      <c r="A17" s="34" t="s">
        <v>198</v>
      </c>
      <c r="B17" s="61">
        <v>0.0221875</v>
      </c>
      <c r="C17" s="35">
        <v>2011</v>
      </c>
      <c r="D17" s="47">
        <f t="shared" si="0"/>
        <v>0.00221875</v>
      </c>
      <c r="E17" s="43"/>
      <c r="F17" s="61">
        <v>0.022476851851851855</v>
      </c>
      <c r="G17" s="114">
        <f>+F17-B17</f>
        <v>0.0002893518518518566</v>
      </c>
      <c r="H17" s="35">
        <v>2009</v>
      </c>
      <c r="I17" s="34"/>
      <c r="J17" s="61"/>
      <c r="K17" s="61">
        <v>0.0221875</v>
      </c>
      <c r="L17" s="61"/>
      <c r="M17" s="61"/>
      <c r="N17" s="61"/>
      <c r="O17" s="61">
        <v>0.022199074074074076</v>
      </c>
      <c r="P17" s="61">
        <v>0.022811342592592595</v>
      </c>
      <c r="Q17" s="61"/>
      <c r="R17" s="61">
        <v>0.02296574074074074</v>
      </c>
      <c r="S17" s="112"/>
      <c r="T17" s="61"/>
      <c r="U17" s="61"/>
      <c r="V17" s="61"/>
      <c r="W17" s="61"/>
      <c r="X17" s="29"/>
      <c r="Y17" s="29"/>
      <c r="Z17" s="29"/>
      <c r="AA17" s="29"/>
      <c r="AB17" s="6"/>
      <c r="AC17" s="138"/>
      <c r="AD17" s="24"/>
      <c r="AE17" s="8"/>
    </row>
    <row r="18" spans="1:31" ht="12.75">
      <c r="A18" s="34" t="s">
        <v>201</v>
      </c>
      <c r="B18" s="61">
        <v>0.0221875</v>
      </c>
      <c r="C18" s="35">
        <v>2015</v>
      </c>
      <c r="D18" s="47">
        <f t="shared" si="0"/>
        <v>0.00221875</v>
      </c>
      <c r="E18" s="34"/>
      <c r="F18" s="61">
        <v>0.022372685185185186</v>
      </c>
      <c r="G18" s="114">
        <f>+F18-B18</f>
        <v>0.00018518518518518753</v>
      </c>
      <c r="H18" s="35">
        <v>2011</v>
      </c>
      <c r="I18" s="34"/>
      <c r="J18" s="61">
        <v>0.022615740740740742</v>
      </c>
      <c r="K18" s="61">
        <v>0.022372685185185186</v>
      </c>
      <c r="L18" s="61">
        <v>0.0228125</v>
      </c>
      <c r="M18" s="61">
        <v>0.02262731481481482</v>
      </c>
      <c r="N18" s="61">
        <v>0.022662037037037036</v>
      </c>
      <c r="O18" s="61">
        <v>0.0221875</v>
      </c>
      <c r="P18" s="61">
        <v>0.022828703703703702</v>
      </c>
      <c r="Q18" s="61">
        <v>0.022685185185185183</v>
      </c>
      <c r="R18" s="61">
        <v>0.022384108796296296</v>
      </c>
      <c r="S18" s="112">
        <v>0.023312152777777775</v>
      </c>
      <c r="T18" s="61"/>
      <c r="U18" s="61"/>
      <c r="V18" s="61"/>
      <c r="W18" s="61"/>
      <c r="X18" s="113"/>
      <c r="Y18" s="113"/>
      <c r="Z18" s="113"/>
      <c r="AA18" s="113"/>
      <c r="AB18" s="6"/>
      <c r="AC18" s="138"/>
      <c r="AD18" s="24"/>
      <c r="AE18" s="8"/>
    </row>
    <row r="19" spans="1:31" ht="12.75">
      <c r="A19" s="34" t="s">
        <v>202</v>
      </c>
      <c r="B19" s="61">
        <v>0.022222222222222223</v>
      </c>
      <c r="C19" s="35">
        <v>2010</v>
      </c>
      <c r="D19" s="47">
        <f>B19/10</f>
        <v>0.0022222222222222222</v>
      </c>
      <c r="E19" s="34"/>
      <c r="F19" s="34"/>
      <c r="G19" s="34"/>
      <c r="H19" s="34"/>
      <c r="I19" s="34"/>
      <c r="J19" s="34"/>
      <c r="K19" s="34"/>
      <c r="L19" s="61"/>
      <c r="M19" s="61">
        <v>0.022546296296296297</v>
      </c>
      <c r="N19" s="61">
        <v>0.023252314814814812</v>
      </c>
      <c r="O19" s="61">
        <v>0.022523148148148143</v>
      </c>
      <c r="P19" s="61">
        <v>0.023405092592592592</v>
      </c>
      <c r="Q19" s="61">
        <v>0.023055555555555555</v>
      </c>
      <c r="R19" s="61">
        <v>0.025821759259259256</v>
      </c>
      <c r="S19" s="112">
        <v>0.023122916666666663</v>
      </c>
      <c r="T19" s="61"/>
      <c r="U19" s="61"/>
      <c r="V19" s="61"/>
      <c r="W19" s="61"/>
      <c r="X19" s="6"/>
      <c r="Y19" s="6"/>
      <c r="Z19" s="6"/>
      <c r="AA19" s="6"/>
      <c r="AB19" s="6"/>
      <c r="AC19" s="138"/>
      <c r="AD19" s="24"/>
      <c r="AE19" s="8"/>
    </row>
    <row r="20" spans="1:31" ht="12.75">
      <c r="A20" s="34" t="s">
        <v>317</v>
      </c>
      <c r="B20" s="61">
        <v>0.022222222222222223</v>
      </c>
      <c r="C20" s="35">
        <v>1987</v>
      </c>
      <c r="D20" s="47">
        <f t="shared" si="0"/>
        <v>0.0022222222222222222</v>
      </c>
      <c r="E20" s="34"/>
      <c r="F20" s="61"/>
      <c r="G20" s="68"/>
      <c r="H20" s="35"/>
      <c r="I20" s="34"/>
      <c r="J20" s="61">
        <v>0.02515046296296296</v>
      </c>
      <c r="K20" s="61">
        <v>0.026273148148148153</v>
      </c>
      <c r="L20" s="61">
        <v>0.025370370370370366</v>
      </c>
      <c r="M20" s="61">
        <v>0.025925925925925925</v>
      </c>
      <c r="N20" s="61"/>
      <c r="O20" s="61">
        <v>0.027442129629629632</v>
      </c>
      <c r="P20" s="61">
        <v>0.027372685185185184</v>
      </c>
      <c r="Q20" s="61"/>
      <c r="R20" s="61"/>
      <c r="S20" s="112"/>
      <c r="T20" s="61"/>
      <c r="U20" s="61"/>
      <c r="V20" s="61"/>
      <c r="W20" s="61"/>
      <c r="X20" s="113"/>
      <c r="Y20" s="113"/>
      <c r="Z20" s="113"/>
      <c r="AA20" s="113"/>
      <c r="AB20" s="6"/>
      <c r="AC20" s="138"/>
      <c r="AD20" s="24"/>
      <c r="AE20" s="8"/>
    </row>
    <row r="21" spans="1:31" ht="12.75">
      <c r="A21" s="34" t="s">
        <v>190</v>
      </c>
      <c r="B21" s="61">
        <v>0.02224537037037037</v>
      </c>
      <c r="C21" s="35">
        <v>1991</v>
      </c>
      <c r="D21" s="47">
        <f>B21/10</f>
        <v>0.002224537037037037</v>
      </c>
      <c r="E21" s="34"/>
      <c r="F21" s="61"/>
      <c r="G21" s="34"/>
      <c r="H21" s="35"/>
      <c r="I21" s="34"/>
      <c r="J21" s="61"/>
      <c r="K21" s="61"/>
      <c r="L21" s="61"/>
      <c r="M21" s="61"/>
      <c r="N21" s="61"/>
      <c r="O21" s="61"/>
      <c r="P21" s="61"/>
      <c r="Q21" s="61"/>
      <c r="R21" s="61"/>
      <c r="S21" s="112"/>
      <c r="T21" s="61"/>
      <c r="U21" s="61"/>
      <c r="V21" s="61"/>
      <c r="W21" s="61"/>
      <c r="X21" s="113"/>
      <c r="Y21" s="113"/>
      <c r="Z21" s="113"/>
      <c r="AA21" s="113"/>
      <c r="AB21" s="6"/>
      <c r="AC21" s="138"/>
      <c r="AD21" s="24"/>
      <c r="AE21" s="8"/>
    </row>
    <row r="22" spans="1:31" ht="12.75">
      <c r="A22" s="34" t="s">
        <v>207</v>
      </c>
      <c r="B22" s="61">
        <v>0.022337962962962962</v>
      </c>
      <c r="C22" s="35">
        <v>1991</v>
      </c>
      <c r="D22" s="47">
        <f t="shared" si="0"/>
        <v>0.0022337962962962962</v>
      </c>
      <c r="E22" s="34"/>
      <c r="F22" s="61"/>
      <c r="G22" s="34"/>
      <c r="H22" s="35"/>
      <c r="I22" s="34"/>
      <c r="J22" s="61"/>
      <c r="K22" s="61"/>
      <c r="L22" s="61"/>
      <c r="M22" s="61"/>
      <c r="N22" s="61"/>
      <c r="O22" s="61"/>
      <c r="P22" s="61"/>
      <c r="Q22" s="61">
        <v>0.02832175925925926</v>
      </c>
      <c r="R22" s="61"/>
      <c r="S22" s="112"/>
      <c r="T22" s="61"/>
      <c r="U22" s="61"/>
      <c r="V22" s="61"/>
      <c r="W22" s="61"/>
      <c r="X22" s="113"/>
      <c r="Y22" s="113"/>
      <c r="Z22" s="113"/>
      <c r="AA22" s="113"/>
      <c r="AB22" s="6"/>
      <c r="AC22" s="138"/>
      <c r="AD22" s="24"/>
      <c r="AE22" s="8"/>
    </row>
    <row r="23" spans="1:31" ht="12.75">
      <c r="A23" s="34" t="s">
        <v>331</v>
      </c>
      <c r="B23" s="61">
        <v>0.022416666666666668</v>
      </c>
      <c r="C23" s="35">
        <v>2016</v>
      </c>
      <c r="D23" s="47">
        <f>B23/10</f>
        <v>0.002241666666666667</v>
      </c>
      <c r="E23" s="34"/>
      <c r="F23" s="61">
        <v>0.02269675925925926</v>
      </c>
      <c r="G23" s="114">
        <f>+F23-B23</f>
        <v>0.0002800925925925922</v>
      </c>
      <c r="H23" s="35">
        <v>2015</v>
      </c>
      <c r="I23" s="34"/>
      <c r="J23" s="61"/>
      <c r="K23" s="61"/>
      <c r="L23" s="61"/>
      <c r="M23" s="61"/>
      <c r="N23" s="61"/>
      <c r="O23" s="61">
        <v>0.02269675925925926</v>
      </c>
      <c r="P23" s="61">
        <v>0.022416666666666668</v>
      </c>
      <c r="Q23" s="61">
        <v>0.023252314814814812</v>
      </c>
      <c r="R23" s="34"/>
      <c r="S23" s="112"/>
      <c r="T23" s="61"/>
      <c r="U23" s="61"/>
      <c r="V23" s="61"/>
      <c r="W23" s="61"/>
      <c r="X23" s="113"/>
      <c r="Y23" s="113"/>
      <c r="Z23" s="113"/>
      <c r="AA23" s="113"/>
      <c r="AB23" s="6"/>
      <c r="AC23" s="138"/>
      <c r="AD23" s="24"/>
      <c r="AE23" s="8"/>
    </row>
    <row r="24" spans="1:31" ht="12.75">
      <c r="A24" s="34" t="s">
        <v>381</v>
      </c>
      <c r="B24" s="61">
        <v>0.02245370370370371</v>
      </c>
      <c r="C24" s="35">
        <v>2000</v>
      </c>
      <c r="D24" s="47">
        <f t="shared" si="0"/>
        <v>0.0022453703703703707</v>
      </c>
      <c r="E24" s="34"/>
      <c r="F24" s="34"/>
      <c r="G24" s="34"/>
      <c r="H24" s="34"/>
      <c r="I24" s="34"/>
      <c r="J24" s="34"/>
      <c r="K24" s="34"/>
      <c r="L24" s="61"/>
      <c r="M24" s="61">
        <v>0.023217592592592592</v>
      </c>
      <c r="N24" s="61">
        <v>0.02326388888888889</v>
      </c>
      <c r="O24" s="61"/>
      <c r="P24" s="61"/>
      <c r="Q24" s="61"/>
      <c r="R24" s="61"/>
      <c r="S24" s="112"/>
      <c r="T24" s="61"/>
      <c r="U24" s="61"/>
      <c r="V24" s="61"/>
      <c r="W24" s="61"/>
      <c r="X24" s="6"/>
      <c r="Y24" s="6"/>
      <c r="Z24" s="6"/>
      <c r="AA24" s="6"/>
      <c r="AB24" s="6"/>
      <c r="AC24" s="138"/>
      <c r="AD24" s="24"/>
      <c r="AE24" s="8"/>
    </row>
    <row r="25" spans="1:31" ht="12.75">
      <c r="A25" s="34" t="s">
        <v>203</v>
      </c>
      <c r="B25" s="61">
        <v>0.02252397570262648</v>
      </c>
      <c r="C25" s="35" t="s">
        <v>60</v>
      </c>
      <c r="D25" s="47">
        <f t="shared" si="0"/>
        <v>0.002252397570262648</v>
      </c>
      <c r="E25" s="43"/>
      <c r="F25" s="61"/>
      <c r="G25" s="34"/>
      <c r="H25" s="35"/>
      <c r="I25" s="34"/>
      <c r="J25" s="61"/>
      <c r="K25" s="61"/>
      <c r="L25" s="61"/>
      <c r="M25" s="61"/>
      <c r="N25" s="61"/>
      <c r="O25" s="61"/>
      <c r="P25" s="61"/>
      <c r="Q25" s="61"/>
      <c r="R25" s="61"/>
      <c r="S25" s="112"/>
      <c r="T25" s="61"/>
      <c r="U25" s="61"/>
      <c r="V25" s="61"/>
      <c r="W25" s="61"/>
      <c r="X25" s="29">
        <v>0.022303240740740738</v>
      </c>
      <c r="Y25" s="29">
        <f>+X25/9.902*10</f>
        <v>0.02252397570262648</v>
      </c>
      <c r="Z25" s="29">
        <v>0.023483796296296298</v>
      </c>
      <c r="AA25" s="29">
        <f>+Z25-Y25</f>
        <v>0.0009598205936698183</v>
      </c>
      <c r="AB25" s="6"/>
      <c r="AC25" s="138"/>
      <c r="AD25" s="24"/>
      <c r="AE25" s="8"/>
    </row>
    <row r="26" spans="1:31" ht="12.75">
      <c r="A26" s="34" t="s">
        <v>211</v>
      </c>
      <c r="B26" s="61">
        <v>0.02259259259259259</v>
      </c>
      <c r="C26" s="35"/>
      <c r="D26" s="47">
        <f t="shared" si="0"/>
        <v>0.002259259259259259</v>
      </c>
      <c r="E26" s="34"/>
      <c r="F26" s="61"/>
      <c r="G26" s="34"/>
      <c r="H26" s="35"/>
      <c r="I26" s="34"/>
      <c r="J26" s="61"/>
      <c r="K26" s="61"/>
      <c r="L26" s="61"/>
      <c r="M26" s="61"/>
      <c r="N26" s="61"/>
      <c r="O26" s="61"/>
      <c r="P26" s="61"/>
      <c r="Q26" s="61"/>
      <c r="R26" s="61"/>
      <c r="S26" s="112"/>
      <c r="T26" s="61"/>
      <c r="U26" s="61"/>
      <c r="V26" s="61"/>
      <c r="W26" s="61"/>
      <c r="X26" s="113"/>
      <c r="Y26" s="113"/>
      <c r="Z26" s="113"/>
      <c r="AA26" s="113"/>
      <c r="AB26" s="6"/>
      <c r="AC26" s="138"/>
      <c r="AD26" s="24"/>
      <c r="AE26" s="8"/>
    </row>
    <row r="27" spans="1:31" ht="12.75">
      <c r="A27" s="34" t="s">
        <v>208</v>
      </c>
      <c r="B27" s="61">
        <v>0.02263888888888889</v>
      </c>
      <c r="C27" s="35">
        <v>2010</v>
      </c>
      <c r="D27" s="47">
        <f t="shared" si="0"/>
        <v>0.002263888888888889</v>
      </c>
      <c r="E27" s="34"/>
      <c r="F27" s="61"/>
      <c r="G27" s="34"/>
      <c r="H27" s="35"/>
      <c r="I27" s="34"/>
      <c r="J27" s="61">
        <v>0.02263888888888889</v>
      </c>
      <c r="K27" s="61">
        <v>0.023402777777777783</v>
      </c>
      <c r="L27" s="61">
        <v>0.02414351851851852</v>
      </c>
      <c r="M27" s="61"/>
      <c r="N27" s="61"/>
      <c r="O27" s="61"/>
      <c r="P27" s="61"/>
      <c r="Q27" s="61"/>
      <c r="R27" s="61"/>
      <c r="S27" s="112"/>
      <c r="T27" s="61"/>
      <c r="U27" s="61"/>
      <c r="V27" s="61"/>
      <c r="W27" s="61"/>
      <c r="X27" s="113"/>
      <c r="Y27" s="113"/>
      <c r="Z27" s="113"/>
      <c r="AA27" s="113"/>
      <c r="AB27" s="6"/>
      <c r="AC27" s="138"/>
      <c r="AD27" s="24"/>
      <c r="AE27" s="8"/>
    </row>
    <row r="28" spans="1:31" ht="12.75">
      <c r="A28" s="34" t="s">
        <v>199</v>
      </c>
      <c r="B28" s="61">
        <v>0.022662037037037036</v>
      </c>
      <c r="C28" s="35">
        <v>2014</v>
      </c>
      <c r="D28" s="47">
        <f t="shared" si="0"/>
        <v>0.0022662037037037034</v>
      </c>
      <c r="E28" s="34"/>
      <c r="F28" s="61">
        <v>0.022997685185185187</v>
      </c>
      <c r="G28" s="114">
        <f>+F28-B28</f>
        <v>0.0003356481481481509</v>
      </c>
      <c r="H28" s="35">
        <v>2011</v>
      </c>
      <c r="I28" s="34"/>
      <c r="J28" s="61"/>
      <c r="K28" s="61">
        <v>0.022997685185185187</v>
      </c>
      <c r="L28" s="61">
        <v>0.023310185185185187</v>
      </c>
      <c r="M28" s="61">
        <v>0.02314814814814815</v>
      </c>
      <c r="N28" s="61">
        <v>0.022662037037037036</v>
      </c>
      <c r="O28" s="34"/>
      <c r="P28" s="61"/>
      <c r="Q28" s="61"/>
      <c r="R28" s="61"/>
      <c r="S28" s="112"/>
      <c r="T28" s="61"/>
      <c r="U28" s="61"/>
      <c r="V28" s="61"/>
      <c r="W28" s="61"/>
      <c r="X28" s="113"/>
      <c r="Y28" s="113"/>
      <c r="Z28" s="113"/>
      <c r="AA28" s="113"/>
      <c r="AB28" s="6"/>
      <c r="AC28" s="138"/>
      <c r="AD28" s="24"/>
      <c r="AE28" s="8"/>
    </row>
    <row r="29" spans="1:31" ht="12.75">
      <c r="A29" s="34" t="s">
        <v>200</v>
      </c>
      <c r="B29" s="61">
        <v>0.02280092592592593</v>
      </c>
      <c r="C29" s="35"/>
      <c r="D29" s="47">
        <f t="shared" si="0"/>
        <v>0.002280092592592593</v>
      </c>
      <c r="E29" s="34"/>
      <c r="F29" s="61"/>
      <c r="G29" s="34"/>
      <c r="H29" s="35"/>
      <c r="I29" s="34"/>
      <c r="J29" s="61"/>
      <c r="K29" s="61"/>
      <c r="L29" s="61"/>
      <c r="M29" s="61"/>
      <c r="N29" s="61"/>
      <c r="O29" s="61"/>
      <c r="P29" s="61"/>
      <c r="Q29" s="61"/>
      <c r="R29" s="61"/>
      <c r="S29" s="112"/>
      <c r="T29" s="61"/>
      <c r="U29" s="61"/>
      <c r="V29" s="61"/>
      <c r="W29" s="61"/>
      <c r="X29" s="113"/>
      <c r="Y29" s="113"/>
      <c r="Z29" s="113"/>
      <c r="AA29" s="113"/>
      <c r="AB29" s="6"/>
      <c r="AC29" s="138"/>
      <c r="AD29" s="24"/>
      <c r="AE29" s="8"/>
    </row>
    <row r="30" spans="1:31" ht="12.75">
      <c r="A30" s="42" t="s">
        <v>285</v>
      </c>
      <c r="B30" s="130">
        <v>0.022939814814814816</v>
      </c>
      <c r="C30" s="73">
        <v>2019</v>
      </c>
      <c r="D30" s="74">
        <f>B30/10</f>
        <v>0.0022939814814814815</v>
      </c>
      <c r="E30" s="34"/>
      <c r="F30" s="61">
        <v>0.023310185185185187</v>
      </c>
      <c r="G30" s="114">
        <f>+F30-B30</f>
        <v>0.0003703703703703716</v>
      </c>
      <c r="H30" s="35">
        <v>2017</v>
      </c>
      <c r="I30" s="34"/>
      <c r="J30" s="34"/>
      <c r="K30" s="34"/>
      <c r="L30" s="61"/>
      <c r="M30" s="61"/>
      <c r="N30" s="61"/>
      <c r="O30" s="61">
        <v>0.0234375</v>
      </c>
      <c r="P30" s="61">
        <v>0.024201388888888887</v>
      </c>
      <c r="Q30" s="61">
        <v>0.023310185185185187</v>
      </c>
      <c r="R30" s="61">
        <v>0.02395833333333333</v>
      </c>
      <c r="S30" s="112">
        <v>0.022947337962962968</v>
      </c>
      <c r="T30" s="61"/>
      <c r="U30" s="61"/>
      <c r="V30" s="61"/>
      <c r="W30" s="61"/>
      <c r="X30" s="6"/>
      <c r="Y30" s="6"/>
      <c r="Z30" s="6"/>
      <c r="AA30" s="6"/>
      <c r="AB30" s="6"/>
      <c r="AC30" s="138"/>
      <c r="AD30" s="24"/>
      <c r="AE30" s="8"/>
    </row>
    <row r="31" spans="1:31" ht="12.75">
      <c r="A31" s="34" t="s">
        <v>204</v>
      </c>
      <c r="B31" s="61">
        <v>0.02296814336048834</v>
      </c>
      <c r="C31" s="35" t="s">
        <v>60</v>
      </c>
      <c r="D31" s="47">
        <f t="shared" si="0"/>
        <v>0.002296814336048834</v>
      </c>
      <c r="E31" s="43"/>
      <c r="F31" s="61"/>
      <c r="G31" s="34"/>
      <c r="H31" s="35"/>
      <c r="I31" s="34"/>
      <c r="J31" s="61">
        <v>0.024328703703703703</v>
      </c>
      <c r="K31" s="61">
        <v>0.023923611111111114</v>
      </c>
      <c r="L31" s="61"/>
      <c r="M31" s="61"/>
      <c r="N31" s="61"/>
      <c r="O31" s="61"/>
      <c r="P31" s="61"/>
      <c r="Q31" s="61"/>
      <c r="R31" s="61"/>
      <c r="S31" s="112"/>
      <c r="T31" s="61"/>
      <c r="U31" s="61"/>
      <c r="V31" s="61"/>
      <c r="W31" s="61"/>
      <c r="X31" s="29">
        <v>0.022743055555555555</v>
      </c>
      <c r="Y31" s="29">
        <f>+X31/9.902*10</f>
        <v>0.02296814336048834</v>
      </c>
      <c r="Z31" s="29">
        <v>0.023865740740740743</v>
      </c>
      <c r="AA31" s="29">
        <f>+Z31-Y31</f>
        <v>0.0008975973802524025</v>
      </c>
      <c r="AB31" s="6"/>
      <c r="AC31" s="138"/>
      <c r="AD31" s="24"/>
      <c r="AE31" s="8"/>
    </row>
    <row r="32" spans="1:31" ht="12.75">
      <c r="A32" s="34" t="s">
        <v>213</v>
      </c>
      <c r="B32" s="61">
        <v>0.022997685185185187</v>
      </c>
      <c r="C32" s="35">
        <v>2012</v>
      </c>
      <c r="D32" s="47">
        <f t="shared" si="0"/>
        <v>0.0022997685185185187</v>
      </c>
      <c r="E32" s="43"/>
      <c r="F32" s="61">
        <v>0.023217592592592592</v>
      </c>
      <c r="G32" s="114">
        <f>+F32-B32</f>
        <v>0.00021990740740740478</v>
      </c>
      <c r="H32" s="35">
        <v>2011</v>
      </c>
      <c r="I32" s="34"/>
      <c r="J32" s="61">
        <v>0.024016203703703706</v>
      </c>
      <c r="K32" s="61">
        <v>0.023217592592592592</v>
      </c>
      <c r="L32" s="61">
        <v>0.022997685185185187</v>
      </c>
      <c r="M32" s="61">
        <v>0.023206018518518515</v>
      </c>
      <c r="N32" s="61"/>
      <c r="O32" s="61">
        <v>0.023622685185185188</v>
      </c>
      <c r="P32" s="61">
        <v>0.02432175925925926</v>
      </c>
      <c r="Q32" s="61"/>
      <c r="R32" s="34"/>
      <c r="S32" s="112"/>
      <c r="T32" s="61"/>
      <c r="U32" s="61"/>
      <c r="V32" s="61"/>
      <c r="W32" s="61"/>
      <c r="X32" s="29"/>
      <c r="Y32" s="29"/>
      <c r="Z32" s="29"/>
      <c r="AA32" s="29"/>
      <c r="AB32" s="6"/>
      <c r="AC32" s="138"/>
      <c r="AD32" s="24"/>
      <c r="AE32" s="8"/>
    </row>
    <row r="33" spans="1:31" ht="12.75">
      <c r="A33" s="34" t="s">
        <v>205</v>
      </c>
      <c r="B33" s="61">
        <v>0.023009259259259257</v>
      </c>
      <c r="C33" s="35">
        <v>1992</v>
      </c>
      <c r="D33" s="47">
        <f t="shared" si="0"/>
        <v>0.002300925925925926</v>
      </c>
      <c r="E33" s="34"/>
      <c r="F33" s="61"/>
      <c r="G33" s="34"/>
      <c r="H33" s="35"/>
      <c r="I33" s="34"/>
      <c r="J33" s="61"/>
      <c r="K33" s="61"/>
      <c r="L33" s="61"/>
      <c r="M33" s="61"/>
      <c r="N33" s="61">
        <v>0.027037037037037037</v>
      </c>
      <c r="O33" s="61"/>
      <c r="P33" s="61">
        <v>0.02754513888888889</v>
      </c>
      <c r="Q33" s="61">
        <v>0.027905092592592592</v>
      </c>
      <c r="R33" s="61">
        <v>0.029782986111111114</v>
      </c>
      <c r="S33" s="112">
        <v>0.03090023148148148</v>
      </c>
      <c r="T33" s="61"/>
      <c r="U33" s="61"/>
      <c r="V33" s="61"/>
      <c r="W33" s="61"/>
      <c r="X33" s="113"/>
      <c r="Y33" s="113"/>
      <c r="Z33" s="113"/>
      <c r="AA33" s="113"/>
      <c r="AB33" s="6"/>
      <c r="AC33" s="138"/>
      <c r="AD33" s="24"/>
      <c r="AE33" s="8"/>
    </row>
    <row r="34" spans="1:30" ht="12.75">
      <c r="A34" s="2" t="s">
        <v>400</v>
      </c>
      <c r="B34" s="61">
        <v>0.023055555555555555</v>
      </c>
      <c r="C34" s="13">
        <v>2013</v>
      </c>
      <c r="D34" s="47">
        <f>B34/10</f>
        <v>0.0023055555555555555</v>
      </c>
      <c r="E34" s="2"/>
      <c r="F34" s="61">
        <v>0.024039351851851853</v>
      </c>
      <c r="G34" s="114">
        <f>+F34-B34</f>
        <v>0.0009837962962962986</v>
      </c>
      <c r="H34" s="35">
        <v>2011</v>
      </c>
      <c r="I34" s="2"/>
      <c r="J34" s="2"/>
      <c r="K34" s="61">
        <v>0.024039351851851853</v>
      </c>
      <c r="L34" s="61"/>
      <c r="M34" s="61">
        <v>0.023055555555555555</v>
      </c>
      <c r="N34" s="61"/>
      <c r="O34" s="61">
        <v>0.024166666666666666</v>
      </c>
      <c r="P34" s="61"/>
      <c r="Q34" s="61"/>
      <c r="R34" s="61">
        <v>0.024189814814814817</v>
      </c>
      <c r="S34" s="112">
        <v>0.024897337962962965</v>
      </c>
      <c r="T34" s="61"/>
      <c r="U34" s="61"/>
      <c r="V34" s="61"/>
      <c r="W34" s="61"/>
      <c r="X34" s="6"/>
      <c r="Y34" s="6"/>
      <c r="Z34" s="6"/>
      <c r="AA34" s="6"/>
      <c r="AB34" s="6"/>
      <c r="AC34" s="138"/>
      <c r="AD34" s="24"/>
    </row>
    <row r="35" spans="1:31" ht="12.75">
      <c r="A35" s="34" t="s">
        <v>229</v>
      </c>
      <c r="B35" s="61">
        <v>0.02314814814814815</v>
      </c>
      <c r="C35" s="35">
        <v>1997</v>
      </c>
      <c r="D35" s="47">
        <f t="shared" si="0"/>
        <v>0.002314814814814815</v>
      </c>
      <c r="E35" s="34"/>
      <c r="F35" s="61"/>
      <c r="G35" s="34"/>
      <c r="H35" s="35"/>
      <c r="I35" s="34"/>
      <c r="J35" s="61"/>
      <c r="K35" s="61"/>
      <c r="L35" s="61"/>
      <c r="M35" s="61"/>
      <c r="N35" s="61"/>
      <c r="O35" s="61"/>
      <c r="P35" s="61"/>
      <c r="Q35" s="61">
        <v>0.034748842592592595</v>
      </c>
      <c r="R35" s="61"/>
      <c r="S35" s="112"/>
      <c r="T35" s="61"/>
      <c r="U35" s="61"/>
      <c r="V35" s="61"/>
      <c r="W35" s="61"/>
      <c r="X35" s="113"/>
      <c r="Y35" s="113"/>
      <c r="Z35" s="113"/>
      <c r="AA35" s="113"/>
      <c r="AB35" s="6"/>
      <c r="AC35" s="138"/>
      <c r="AD35" s="24"/>
      <c r="AE35" s="8"/>
    </row>
    <row r="36" spans="1:31" ht="12.75">
      <c r="A36" s="34" t="s">
        <v>301</v>
      </c>
      <c r="B36" s="61">
        <v>0.02314814814814815</v>
      </c>
      <c r="C36" s="35"/>
      <c r="D36" s="47">
        <f t="shared" si="0"/>
        <v>0.002314814814814815</v>
      </c>
      <c r="E36" s="34"/>
      <c r="F36" s="61"/>
      <c r="G36" s="34"/>
      <c r="H36" s="35"/>
      <c r="I36" s="34"/>
      <c r="J36" s="61"/>
      <c r="K36" s="61">
        <v>0.027233796296296298</v>
      </c>
      <c r="L36" s="61">
        <v>0.026400462962962962</v>
      </c>
      <c r="M36" s="61">
        <v>0.02666666666666667</v>
      </c>
      <c r="N36" s="61">
        <v>0.026030092592592594</v>
      </c>
      <c r="O36" s="61">
        <v>0.028148148148148148</v>
      </c>
      <c r="P36" s="61"/>
      <c r="Q36" s="61"/>
      <c r="R36" s="61">
        <v>0.027284687499999998</v>
      </c>
      <c r="S36" s="112"/>
      <c r="T36" s="61"/>
      <c r="U36" s="61"/>
      <c r="V36" s="61"/>
      <c r="W36" s="61"/>
      <c r="X36" s="113"/>
      <c r="Y36" s="113"/>
      <c r="Z36" s="113"/>
      <c r="AA36" s="113"/>
      <c r="AB36" s="6"/>
      <c r="AC36" s="139"/>
      <c r="AD36" s="24"/>
      <c r="AE36" s="8"/>
    </row>
    <row r="37" spans="1:31" ht="12.75">
      <c r="A37" s="34" t="s">
        <v>382</v>
      </c>
      <c r="B37" s="61">
        <v>0.02334217928289833</v>
      </c>
      <c r="C37" s="35" t="s">
        <v>60</v>
      </c>
      <c r="D37" s="47">
        <f t="shared" si="0"/>
        <v>0.002334217928289833</v>
      </c>
      <c r="E37" s="43"/>
      <c r="F37" s="61"/>
      <c r="G37" s="34"/>
      <c r="H37" s="35"/>
      <c r="I37" s="34"/>
      <c r="J37" s="61"/>
      <c r="K37" s="61"/>
      <c r="L37" s="61"/>
      <c r="M37" s="61"/>
      <c r="N37" s="61"/>
      <c r="O37" s="61"/>
      <c r="P37" s="61"/>
      <c r="Q37" s="61"/>
      <c r="R37" s="61"/>
      <c r="S37" s="112"/>
      <c r="T37" s="61"/>
      <c r="U37" s="61"/>
      <c r="V37" s="61"/>
      <c r="W37" s="61"/>
      <c r="X37" s="29">
        <v>0.023113425925925926</v>
      </c>
      <c r="Y37" s="29">
        <f>+X37/9.902*10</f>
        <v>0.02334217928289833</v>
      </c>
      <c r="Z37" s="29">
        <v>0.02394675925925926</v>
      </c>
      <c r="AA37" s="29">
        <f>+Z37-Y37</f>
        <v>0.0006045799763609305</v>
      </c>
      <c r="AB37" s="6"/>
      <c r="AC37" s="138"/>
      <c r="AD37" s="24"/>
      <c r="AE37" s="8"/>
    </row>
    <row r="38" spans="1:31" ht="12.75">
      <c r="A38" s="34" t="s">
        <v>228</v>
      </c>
      <c r="B38" s="61">
        <v>0.02337962962962963</v>
      </c>
      <c r="C38" s="35">
        <v>1986</v>
      </c>
      <c r="D38" s="47">
        <f t="shared" si="0"/>
        <v>0.0023379629629629627</v>
      </c>
      <c r="E38" s="34"/>
      <c r="F38" s="61"/>
      <c r="G38" s="34"/>
      <c r="H38" s="35"/>
      <c r="I38" s="34"/>
      <c r="J38" s="61"/>
      <c r="K38" s="61"/>
      <c r="L38" s="61"/>
      <c r="M38" s="61"/>
      <c r="N38" s="61"/>
      <c r="O38" s="61"/>
      <c r="P38" s="61"/>
      <c r="Q38" s="61"/>
      <c r="R38" s="61"/>
      <c r="S38" s="112"/>
      <c r="T38" s="61"/>
      <c r="U38" s="61"/>
      <c r="V38" s="61"/>
      <c r="W38" s="61"/>
      <c r="X38" s="113"/>
      <c r="Y38" s="113"/>
      <c r="Z38" s="113"/>
      <c r="AA38" s="113"/>
      <c r="AB38" s="6"/>
      <c r="AC38" s="138"/>
      <c r="AD38" s="24"/>
      <c r="AE38" s="8"/>
    </row>
    <row r="39" spans="1:31" ht="12.75">
      <c r="A39" s="34" t="s">
        <v>212</v>
      </c>
      <c r="B39" s="61">
        <v>0.02342592592592593</v>
      </c>
      <c r="C39" s="35">
        <v>2012</v>
      </c>
      <c r="D39" s="47">
        <f t="shared" si="0"/>
        <v>0.002342592592592593</v>
      </c>
      <c r="E39" s="43"/>
      <c r="F39" s="61">
        <v>0.023576388888888893</v>
      </c>
      <c r="G39" s="114">
        <f>+F39-B39</f>
        <v>0.00015046296296296335</v>
      </c>
      <c r="H39" s="35">
        <v>2011</v>
      </c>
      <c r="I39" s="34"/>
      <c r="J39" s="61">
        <v>0.02478009259259259</v>
      </c>
      <c r="K39" s="61">
        <v>0.023576388888888893</v>
      </c>
      <c r="L39" s="61">
        <v>0.02342592592592593</v>
      </c>
      <c r="M39" s="61">
        <v>0.02511574074074074</v>
      </c>
      <c r="N39" s="61"/>
      <c r="O39" s="61"/>
      <c r="P39" s="61"/>
      <c r="Q39" s="61"/>
      <c r="R39" s="61"/>
      <c r="S39" s="112"/>
      <c r="T39" s="61"/>
      <c r="U39" s="61"/>
      <c r="V39" s="61"/>
      <c r="W39" s="61"/>
      <c r="X39" s="29"/>
      <c r="Y39" s="29"/>
      <c r="Z39" s="29"/>
      <c r="AA39" s="113"/>
      <c r="AB39" s="6"/>
      <c r="AC39" s="138"/>
      <c r="AD39" s="24"/>
      <c r="AE39" s="8"/>
    </row>
    <row r="40" spans="1:31" ht="12.75">
      <c r="A40" s="34" t="s">
        <v>383</v>
      </c>
      <c r="B40" s="61">
        <v>0.023541666666666666</v>
      </c>
      <c r="C40" s="35">
        <v>2016</v>
      </c>
      <c r="D40" s="47">
        <f t="shared" si="0"/>
        <v>0.0023541666666666667</v>
      </c>
      <c r="E40" s="43"/>
      <c r="F40" s="61"/>
      <c r="G40" s="114"/>
      <c r="H40" s="35"/>
      <c r="I40" s="34"/>
      <c r="J40" s="61"/>
      <c r="K40" s="61"/>
      <c r="L40" s="61"/>
      <c r="M40" s="61"/>
      <c r="N40" s="61"/>
      <c r="O40" s="61"/>
      <c r="P40" s="61">
        <v>0.023541666666666666</v>
      </c>
      <c r="Q40" s="61">
        <v>0.02766203703703704</v>
      </c>
      <c r="R40" s="61"/>
      <c r="S40" s="112"/>
      <c r="T40" s="61"/>
      <c r="U40" s="61"/>
      <c r="V40" s="61"/>
      <c r="W40" s="61"/>
      <c r="X40" s="29"/>
      <c r="Y40" s="29"/>
      <c r="Z40" s="29"/>
      <c r="AA40" s="113"/>
      <c r="AB40" s="6"/>
      <c r="AC40" s="140"/>
      <c r="AD40" s="24"/>
      <c r="AE40" s="8"/>
    </row>
    <row r="41" spans="1:30" ht="12.75">
      <c r="A41" s="42" t="s">
        <v>227</v>
      </c>
      <c r="B41" s="130">
        <v>0.023576388888888893</v>
      </c>
      <c r="C41" s="73">
        <v>2019</v>
      </c>
      <c r="D41" s="74">
        <f>B41/10</f>
        <v>0.002357638888888889</v>
      </c>
      <c r="E41" s="43"/>
      <c r="F41" s="61">
        <v>0.024583333333333332</v>
      </c>
      <c r="G41" s="114">
        <f>+F41-B41</f>
        <v>0.0010069444444444388</v>
      </c>
      <c r="H41" s="35">
        <v>2018</v>
      </c>
      <c r="I41" s="34"/>
      <c r="J41" s="61"/>
      <c r="K41" s="61"/>
      <c r="L41" s="61"/>
      <c r="M41" s="61"/>
      <c r="N41" s="61">
        <v>0.029143518518518517</v>
      </c>
      <c r="O41" s="61">
        <v>0.027337962962962963</v>
      </c>
      <c r="P41" s="61">
        <v>0.024980324074074075</v>
      </c>
      <c r="Q41" s="61">
        <v>0.0256712962962963</v>
      </c>
      <c r="R41" s="61">
        <v>0.024583333333333332</v>
      </c>
      <c r="S41" s="112">
        <v>0.023586342592592596</v>
      </c>
      <c r="T41" s="61"/>
      <c r="U41" s="61"/>
      <c r="V41" s="61"/>
      <c r="W41" s="61"/>
      <c r="X41" s="6"/>
      <c r="Y41" s="6"/>
      <c r="Z41" s="6"/>
      <c r="AA41" s="6"/>
      <c r="AB41" s="6"/>
      <c r="AC41" s="24"/>
      <c r="AD41" s="24"/>
    </row>
    <row r="42" spans="1:31" ht="12.75">
      <c r="A42" s="34" t="s">
        <v>215</v>
      </c>
      <c r="B42" s="61">
        <v>0.023576388888888893</v>
      </c>
      <c r="C42" s="35">
        <v>2015</v>
      </c>
      <c r="D42" s="47">
        <f aca="true" t="shared" si="1" ref="D42:D97">B42/10</f>
        <v>0.002357638888888889</v>
      </c>
      <c r="E42" s="43"/>
      <c r="F42" s="61">
        <v>0.02398148148148148</v>
      </c>
      <c r="G42" s="114">
        <f>+F42-B42</f>
        <v>0.00040509259259258537</v>
      </c>
      <c r="H42" s="35">
        <v>2015</v>
      </c>
      <c r="I42" s="34"/>
      <c r="J42" s="61"/>
      <c r="K42" s="61">
        <v>0.02677083333333333</v>
      </c>
      <c r="L42" s="61">
        <v>0.024907407407407406</v>
      </c>
      <c r="M42" s="61">
        <v>0.02496527777777778</v>
      </c>
      <c r="N42" s="61">
        <v>0.02461805555555556</v>
      </c>
      <c r="O42" s="61">
        <v>0.023576388888888893</v>
      </c>
      <c r="P42" s="61"/>
      <c r="Q42" s="61"/>
      <c r="R42" s="61"/>
      <c r="S42" s="112"/>
      <c r="T42" s="61"/>
      <c r="U42" s="61"/>
      <c r="V42" s="61"/>
      <c r="W42" s="61"/>
      <c r="X42" s="29"/>
      <c r="Y42" s="29"/>
      <c r="Z42" s="29"/>
      <c r="AA42" s="113"/>
      <c r="AB42" s="6"/>
      <c r="AC42" s="138"/>
      <c r="AD42" s="24"/>
      <c r="AE42" s="8"/>
    </row>
    <row r="43" spans="1:31" ht="12.75">
      <c r="A43" s="34" t="s">
        <v>222</v>
      </c>
      <c r="B43" s="61">
        <v>0.023634259259259258</v>
      </c>
      <c r="C43" s="35">
        <v>2010</v>
      </c>
      <c r="D43" s="47">
        <f t="shared" si="1"/>
        <v>0.002363425925925926</v>
      </c>
      <c r="E43" s="34"/>
      <c r="F43" s="61"/>
      <c r="G43" s="34"/>
      <c r="H43" s="35"/>
      <c r="I43" s="34"/>
      <c r="J43" s="61">
        <v>0.023634259259259258</v>
      </c>
      <c r="K43" s="61">
        <v>0.02449074074074074</v>
      </c>
      <c r="L43" s="61">
        <v>0.024687499999999998</v>
      </c>
      <c r="M43" s="61">
        <v>0.025416666666666667</v>
      </c>
      <c r="N43" s="61"/>
      <c r="O43" s="61"/>
      <c r="P43" s="61">
        <v>0.027099537037037037</v>
      </c>
      <c r="Q43" s="61">
        <v>0.02664351851851852</v>
      </c>
      <c r="R43" s="34"/>
      <c r="S43" s="112"/>
      <c r="T43" s="61"/>
      <c r="U43" s="61"/>
      <c r="V43" s="61"/>
      <c r="W43" s="61"/>
      <c r="X43" s="113"/>
      <c r="Y43" s="113"/>
      <c r="Z43" s="113"/>
      <c r="AA43" s="113"/>
      <c r="AB43" s="6"/>
      <c r="AC43" s="138"/>
      <c r="AD43" s="24"/>
      <c r="AE43" s="8"/>
    </row>
    <row r="44" spans="1:31" ht="12.75">
      <c r="A44" s="34" t="s">
        <v>384</v>
      </c>
      <c r="B44" s="61">
        <v>0.02368114933758238</v>
      </c>
      <c r="C44" s="35" t="s">
        <v>60</v>
      </c>
      <c r="D44" s="47">
        <f t="shared" si="1"/>
        <v>0.002368114933758238</v>
      </c>
      <c r="E44" s="43"/>
      <c r="F44" s="61"/>
      <c r="G44" s="34"/>
      <c r="H44" s="35"/>
      <c r="I44" s="34"/>
      <c r="J44" s="61"/>
      <c r="K44" s="61">
        <v>0.024386574074074074</v>
      </c>
      <c r="L44" s="61"/>
      <c r="M44" s="61"/>
      <c r="N44" s="61"/>
      <c r="O44" s="61"/>
      <c r="P44" s="61"/>
      <c r="Q44" s="61"/>
      <c r="R44" s="61"/>
      <c r="S44" s="112"/>
      <c r="T44" s="61"/>
      <c r="U44" s="61"/>
      <c r="V44" s="61"/>
      <c r="W44" s="61"/>
      <c r="X44" s="29">
        <v>0.02344907407407407</v>
      </c>
      <c r="Y44" s="29">
        <f>+X44/9.902*10</f>
        <v>0.02368114933758238</v>
      </c>
      <c r="Z44" s="29">
        <v>0.024305555555555556</v>
      </c>
      <c r="AA44" s="29">
        <f>+Z44-Y44</f>
        <v>0.0006244062179731752</v>
      </c>
      <c r="AB44" s="6"/>
      <c r="AC44" s="138"/>
      <c r="AD44" s="24"/>
      <c r="AE44" s="8"/>
    </row>
    <row r="45" spans="1:30" ht="12.75">
      <c r="A45" s="42" t="s">
        <v>214</v>
      </c>
      <c r="B45" s="130">
        <v>0.023680555555555555</v>
      </c>
      <c r="C45" s="73">
        <v>2019</v>
      </c>
      <c r="D45" s="74">
        <f>B45/10</f>
        <v>0.0023680555555555555</v>
      </c>
      <c r="E45" s="34"/>
      <c r="F45" s="61">
        <v>0.024560185185185185</v>
      </c>
      <c r="G45" s="114">
        <f>+F45-B45</f>
        <v>0.0008796296296296295</v>
      </c>
      <c r="H45" s="35">
        <v>2018</v>
      </c>
      <c r="I45" s="34"/>
      <c r="J45" s="61"/>
      <c r="K45" s="61"/>
      <c r="L45" s="61"/>
      <c r="M45" s="61"/>
      <c r="N45" s="61"/>
      <c r="O45" s="61">
        <v>0.025532407407407406</v>
      </c>
      <c r="P45" s="61">
        <v>0.025555555555555554</v>
      </c>
      <c r="Q45" s="61">
        <v>0.02459490740740741</v>
      </c>
      <c r="R45" s="61">
        <v>0.024560185185185185</v>
      </c>
      <c r="S45" s="112">
        <v>0.023681712962962963</v>
      </c>
      <c r="T45" s="61"/>
      <c r="U45" s="61"/>
      <c r="V45" s="61"/>
      <c r="W45" s="61"/>
      <c r="X45" s="6"/>
      <c r="Y45" s="6"/>
      <c r="Z45" s="6"/>
      <c r="AA45" s="6"/>
      <c r="AB45" s="6"/>
      <c r="AC45" s="24"/>
      <c r="AD45" s="24"/>
    </row>
    <row r="46" spans="1:31" ht="12.75">
      <c r="A46" s="34" t="s">
        <v>206</v>
      </c>
      <c r="B46" s="61">
        <v>0.02400462962962963</v>
      </c>
      <c r="C46" s="35"/>
      <c r="D46" s="47">
        <f t="shared" si="1"/>
        <v>0.0024004629629629627</v>
      </c>
      <c r="E46" s="43"/>
      <c r="F46" s="61"/>
      <c r="G46" s="114"/>
      <c r="H46" s="35"/>
      <c r="I46" s="34"/>
      <c r="J46" s="61"/>
      <c r="K46" s="61"/>
      <c r="L46" s="61">
        <v>0.024386574074074074</v>
      </c>
      <c r="M46" s="61">
        <v>0.024166666666666666</v>
      </c>
      <c r="N46" s="61"/>
      <c r="O46" s="61"/>
      <c r="P46" s="61"/>
      <c r="Q46" s="61"/>
      <c r="R46" s="61"/>
      <c r="S46" s="112"/>
      <c r="T46" s="61"/>
      <c r="U46" s="61"/>
      <c r="V46" s="61"/>
      <c r="W46" s="61"/>
      <c r="X46" s="29"/>
      <c r="Y46" s="29"/>
      <c r="Z46" s="29"/>
      <c r="AA46" s="29"/>
      <c r="AB46" s="6"/>
      <c r="AC46" s="138"/>
      <c r="AD46" s="24"/>
      <c r="AE46" s="8"/>
    </row>
    <row r="47" spans="1:30" ht="12.75">
      <c r="A47" s="2" t="s">
        <v>353</v>
      </c>
      <c r="B47" s="61">
        <v>0.0240625</v>
      </c>
      <c r="C47" s="35">
        <v>2018</v>
      </c>
      <c r="D47" s="47">
        <f>B47/10</f>
        <v>0.00240625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4"/>
      <c r="R47" s="61">
        <v>0.0240625</v>
      </c>
      <c r="S47" s="112">
        <v>0.024390509259259258</v>
      </c>
      <c r="T47" s="61"/>
      <c r="U47" s="61"/>
      <c r="V47" s="61"/>
      <c r="W47" s="61"/>
      <c r="AC47" s="138"/>
      <c r="AD47" s="24"/>
    </row>
    <row r="48" spans="1:31" ht="12.75">
      <c r="A48" s="34" t="s">
        <v>224</v>
      </c>
      <c r="B48" s="61">
        <v>0.02407407407407407</v>
      </c>
      <c r="C48" s="35">
        <v>2018</v>
      </c>
      <c r="D48" s="47">
        <f>B48/10</f>
        <v>0.002407407407407407</v>
      </c>
      <c r="E48" s="43"/>
      <c r="F48" s="61">
        <v>0.02426273148148148</v>
      </c>
      <c r="G48" s="114">
        <f>+F48-B48</f>
        <v>0.00018865740740740822</v>
      </c>
      <c r="H48" s="35">
        <v>2016</v>
      </c>
      <c r="I48" s="79"/>
      <c r="J48" s="61"/>
      <c r="K48" s="61"/>
      <c r="L48" s="61"/>
      <c r="M48" s="61"/>
      <c r="N48" s="61"/>
      <c r="O48" s="61">
        <v>0.02460648148148148</v>
      </c>
      <c r="P48" s="61">
        <v>0.02426273148148148</v>
      </c>
      <c r="Q48" s="61"/>
      <c r="R48" s="61">
        <v>0.02407407407407407</v>
      </c>
      <c r="S48" s="112"/>
      <c r="T48" s="61"/>
      <c r="U48" s="61"/>
      <c r="V48" s="61"/>
      <c r="W48" s="61"/>
      <c r="X48" s="6"/>
      <c r="Y48" s="6"/>
      <c r="Z48" s="6"/>
      <c r="AA48" s="6"/>
      <c r="AB48" s="6"/>
      <c r="AC48" s="138"/>
      <c r="AD48" s="24"/>
      <c r="AE48" s="8"/>
    </row>
    <row r="49" spans="1:31" ht="12.75">
      <c r="A49" s="34" t="s">
        <v>219</v>
      </c>
      <c r="B49" s="61">
        <v>0.024085648148148148</v>
      </c>
      <c r="C49" s="35">
        <v>2011</v>
      </c>
      <c r="D49" s="47">
        <f t="shared" si="1"/>
        <v>0.0024085648148148148</v>
      </c>
      <c r="E49" s="43"/>
      <c r="F49" s="61">
        <v>0.024172071485745492</v>
      </c>
      <c r="G49" s="114">
        <f>+F49-B49</f>
        <v>8.642333759734458E-05</v>
      </c>
      <c r="H49" s="35" t="s">
        <v>93</v>
      </c>
      <c r="I49" s="34"/>
      <c r="J49" s="61">
        <v>0.024699074074074078</v>
      </c>
      <c r="K49" s="61">
        <v>0.024085648148148148</v>
      </c>
      <c r="L49" s="61">
        <v>0.024293981481481482</v>
      </c>
      <c r="M49" s="61"/>
      <c r="N49" s="61">
        <v>0.026793981481481485</v>
      </c>
      <c r="O49" s="61"/>
      <c r="P49" s="61">
        <v>0.024915509259259255</v>
      </c>
      <c r="Q49" s="61">
        <v>0.0265625</v>
      </c>
      <c r="R49" s="61">
        <v>0.025648148148148146</v>
      </c>
      <c r="S49" s="112"/>
      <c r="T49" s="61"/>
      <c r="U49" s="61"/>
      <c r="V49" s="61"/>
      <c r="W49" s="61"/>
      <c r="X49" s="29"/>
      <c r="Y49" s="29"/>
      <c r="Z49" s="29"/>
      <c r="AA49" s="29"/>
      <c r="AB49" s="6"/>
      <c r="AC49" s="138"/>
      <c r="AD49" s="24"/>
      <c r="AE49" s="8"/>
    </row>
    <row r="50" spans="1:31" ht="12.75">
      <c r="A50" s="34" t="s">
        <v>226</v>
      </c>
      <c r="B50" s="61">
        <v>0.024085648148148148</v>
      </c>
      <c r="C50" s="35">
        <v>2007</v>
      </c>
      <c r="D50" s="47">
        <f t="shared" si="1"/>
        <v>0.0024085648148148148</v>
      </c>
      <c r="E50" s="43"/>
      <c r="F50" s="61"/>
      <c r="G50" s="34"/>
      <c r="H50" s="35"/>
      <c r="I50" s="34"/>
      <c r="J50" s="61"/>
      <c r="K50" s="61"/>
      <c r="L50" s="61"/>
      <c r="M50" s="61">
        <v>0.02512731481481481</v>
      </c>
      <c r="N50" s="61"/>
      <c r="O50" s="61"/>
      <c r="P50" s="61"/>
      <c r="Q50" s="61"/>
      <c r="R50" s="61"/>
      <c r="S50" s="112"/>
      <c r="T50" s="61"/>
      <c r="U50" s="61"/>
      <c r="V50" s="61"/>
      <c r="W50" s="61"/>
      <c r="X50" s="47"/>
      <c r="Y50" s="47"/>
      <c r="Z50" s="47"/>
      <c r="AA50" s="40"/>
      <c r="AB50" s="6"/>
      <c r="AC50" s="138"/>
      <c r="AD50" s="24"/>
      <c r="AE50" s="8"/>
    </row>
    <row r="51" spans="1:31" ht="12.75">
      <c r="A51" s="34" t="s">
        <v>305</v>
      </c>
      <c r="B51" s="61">
        <v>0.024097222222222225</v>
      </c>
      <c r="C51" s="35">
        <v>2006</v>
      </c>
      <c r="D51" s="47">
        <f t="shared" si="1"/>
        <v>0.0024097222222222224</v>
      </c>
      <c r="E51" s="43"/>
      <c r="F51" s="61"/>
      <c r="G51" s="34"/>
      <c r="H51" s="35"/>
      <c r="I51" s="34"/>
      <c r="J51" s="61"/>
      <c r="K51" s="61">
        <v>0.027210648148148147</v>
      </c>
      <c r="L51" s="61"/>
      <c r="M51" s="61"/>
      <c r="N51" s="61"/>
      <c r="O51" s="61"/>
      <c r="P51" s="61"/>
      <c r="Q51" s="61"/>
      <c r="R51" s="61"/>
      <c r="S51" s="112"/>
      <c r="T51" s="61"/>
      <c r="U51" s="61"/>
      <c r="V51" s="61"/>
      <c r="W51" s="61"/>
      <c r="X51" s="47"/>
      <c r="Y51" s="47"/>
      <c r="Z51" s="47"/>
      <c r="AA51" s="40"/>
      <c r="AB51" s="6"/>
      <c r="AC51" s="138"/>
      <c r="AD51" s="24"/>
      <c r="AE51" s="8"/>
    </row>
    <row r="52" spans="1:31" ht="12.75">
      <c r="A52" s="34" t="s">
        <v>234</v>
      </c>
      <c r="B52" s="61">
        <v>0.024120370370370372</v>
      </c>
      <c r="C52" s="35">
        <v>2015</v>
      </c>
      <c r="D52" s="47">
        <f t="shared" si="1"/>
        <v>0.002412037037037037</v>
      </c>
      <c r="E52" s="43"/>
      <c r="F52" s="61">
        <v>0.02517361111111111</v>
      </c>
      <c r="G52" s="114">
        <f>+F52-B52</f>
        <v>0.0010532407407407365</v>
      </c>
      <c r="H52" s="35">
        <v>2013</v>
      </c>
      <c r="I52" s="34"/>
      <c r="J52" s="61"/>
      <c r="K52" s="61">
        <v>0.025937500000000002</v>
      </c>
      <c r="L52" s="61"/>
      <c r="M52" s="61">
        <v>0.02517361111111111</v>
      </c>
      <c r="N52" s="61"/>
      <c r="O52" s="61">
        <v>0.024120370370370372</v>
      </c>
      <c r="P52" s="61"/>
      <c r="Q52" s="61">
        <v>0.025300925925925925</v>
      </c>
      <c r="R52" s="61">
        <v>0.024340277777777777</v>
      </c>
      <c r="S52" s="112"/>
      <c r="T52" s="61"/>
      <c r="U52" s="61"/>
      <c r="V52" s="61"/>
      <c r="W52" s="61"/>
      <c r="X52" s="47"/>
      <c r="Y52" s="47"/>
      <c r="Z52" s="47"/>
      <c r="AA52" s="40"/>
      <c r="AB52" s="6"/>
      <c r="AC52" s="138"/>
      <c r="AD52" s="24"/>
      <c r="AE52" s="8"/>
    </row>
    <row r="53" spans="1:31" ht="12.75">
      <c r="A53" s="34" t="s">
        <v>218</v>
      </c>
      <c r="B53" s="61">
        <v>0.02414351851851852</v>
      </c>
      <c r="C53" s="35">
        <v>2009</v>
      </c>
      <c r="D53" s="47">
        <f t="shared" si="1"/>
        <v>0.002414351851851852</v>
      </c>
      <c r="E53" s="43"/>
      <c r="F53" s="61"/>
      <c r="G53" s="34"/>
      <c r="H53" s="35"/>
      <c r="I53" s="34"/>
      <c r="J53" s="61"/>
      <c r="K53" s="61">
        <v>0.02515046296296296</v>
      </c>
      <c r="L53" s="61">
        <v>0.024652777777777777</v>
      </c>
      <c r="M53" s="61">
        <v>0.025023148148148145</v>
      </c>
      <c r="N53" s="61">
        <v>0.02585648148148148</v>
      </c>
      <c r="O53" s="61">
        <v>0.025821759259259256</v>
      </c>
      <c r="P53" s="61">
        <v>0.02505324074074074</v>
      </c>
      <c r="Q53" s="61">
        <v>0.024710648148148148</v>
      </c>
      <c r="R53" s="34"/>
      <c r="S53" s="112"/>
      <c r="T53" s="61"/>
      <c r="U53" s="61"/>
      <c r="V53" s="61"/>
      <c r="W53" s="61"/>
      <c r="X53" s="29"/>
      <c r="Y53" s="29"/>
      <c r="Z53" s="29"/>
      <c r="AA53" s="113"/>
      <c r="AB53" s="6"/>
      <c r="AC53" s="24"/>
      <c r="AD53" s="24"/>
      <c r="AE53" s="8"/>
    </row>
    <row r="54" spans="1:31" ht="12.75">
      <c r="A54" s="42" t="s">
        <v>217</v>
      </c>
      <c r="B54" s="130">
        <v>0.02417824074074074</v>
      </c>
      <c r="C54" s="73">
        <v>2019</v>
      </c>
      <c r="D54" s="74">
        <f>B54/10</f>
        <v>0.002417824074074074</v>
      </c>
      <c r="E54" s="43"/>
      <c r="F54" s="61">
        <v>0.024212962962962964</v>
      </c>
      <c r="G54" s="114">
        <f>+F54-B54</f>
        <v>3.472222222222418E-05</v>
      </c>
      <c r="H54" s="35">
        <v>2018</v>
      </c>
      <c r="I54" s="34"/>
      <c r="J54" s="61"/>
      <c r="K54" s="61"/>
      <c r="L54" s="61"/>
      <c r="M54" s="61"/>
      <c r="N54" s="61"/>
      <c r="O54" s="61">
        <v>0.024722222222222225</v>
      </c>
      <c r="P54" s="61">
        <v>0.024340277777777777</v>
      </c>
      <c r="Q54" s="61"/>
      <c r="R54" s="61">
        <v>0.024212962962962964</v>
      </c>
      <c r="S54" s="112">
        <v>0.024183680555555555</v>
      </c>
      <c r="T54" s="61"/>
      <c r="U54" s="61"/>
      <c r="V54" s="61"/>
      <c r="W54" s="61"/>
      <c r="X54" s="29"/>
      <c r="Y54" s="29"/>
      <c r="Z54" s="29"/>
      <c r="AA54" s="113"/>
      <c r="AB54" s="6"/>
      <c r="AC54" s="24"/>
      <c r="AD54" s="24"/>
      <c r="AE54" s="8"/>
    </row>
    <row r="55" spans="1:31" ht="12.75">
      <c r="A55" s="34" t="s">
        <v>232</v>
      </c>
      <c r="B55" s="61">
        <v>0.024189814814814817</v>
      </c>
      <c r="C55" s="35">
        <v>2011</v>
      </c>
      <c r="D55" s="47">
        <f t="shared" si="1"/>
        <v>0.0024189814814814816</v>
      </c>
      <c r="E55" s="43"/>
      <c r="F55" s="61">
        <v>0.024502314814814814</v>
      </c>
      <c r="G55" s="114">
        <f>+F55-B55</f>
        <v>0.0003124999999999968</v>
      </c>
      <c r="H55" s="35">
        <v>2006</v>
      </c>
      <c r="I55" s="34"/>
      <c r="J55" s="61"/>
      <c r="K55" s="61">
        <v>0.024189814814814817</v>
      </c>
      <c r="L55" s="61"/>
      <c r="M55" s="61"/>
      <c r="N55" s="61"/>
      <c r="O55" s="61"/>
      <c r="P55" s="61"/>
      <c r="Q55" s="61"/>
      <c r="R55" s="61"/>
      <c r="S55" s="112"/>
      <c r="T55" s="61"/>
      <c r="U55" s="61"/>
      <c r="V55" s="61"/>
      <c r="W55" s="61"/>
      <c r="X55" s="29"/>
      <c r="Y55" s="29"/>
      <c r="Z55" s="29"/>
      <c r="AA55" s="113"/>
      <c r="AB55" s="6"/>
      <c r="AC55" s="24"/>
      <c r="AD55" s="24"/>
      <c r="AE55" s="8"/>
    </row>
    <row r="56" spans="1:31" ht="12.75">
      <c r="A56" s="34" t="s">
        <v>385</v>
      </c>
      <c r="B56" s="61">
        <v>0.02424768518518518</v>
      </c>
      <c r="C56" s="35">
        <v>2014</v>
      </c>
      <c r="D56" s="47">
        <f t="shared" si="1"/>
        <v>0.002424768518518518</v>
      </c>
      <c r="E56" s="43"/>
      <c r="F56" s="61"/>
      <c r="G56" s="114"/>
      <c r="H56" s="35"/>
      <c r="I56" s="34"/>
      <c r="J56" s="61"/>
      <c r="K56" s="61"/>
      <c r="L56" s="61"/>
      <c r="M56" s="61"/>
      <c r="N56" s="61">
        <v>0.02424768518518518</v>
      </c>
      <c r="O56" s="61"/>
      <c r="P56" s="61"/>
      <c r="Q56" s="61"/>
      <c r="R56" s="61"/>
      <c r="S56" s="112"/>
      <c r="T56" s="61"/>
      <c r="U56" s="61"/>
      <c r="V56" s="61"/>
      <c r="W56" s="61"/>
      <c r="X56" s="29"/>
      <c r="Y56" s="29"/>
      <c r="Z56" s="29"/>
      <c r="AA56" s="113"/>
      <c r="AB56" s="6"/>
      <c r="AC56" s="24"/>
      <c r="AD56" s="24"/>
      <c r="AE56" s="8"/>
    </row>
    <row r="57" spans="1:31" ht="12.75">
      <c r="A57" s="34" t="s">
        <v>225</v>
      </c>
      <c r="B57" s="61">
        <v>0.024328703703703703</v>
      </c>
      <c r="C57" s="35">
        <v>2015</v>
      </c>
      <c r="D57" s="47">
        <f t="shared" si="1"/>
        <v>0.0024328703703703704</v>
      </c>
      <c r="E57" s="43"/>
      <c r="F57" s="61">
        <v>0.024687499999999998</v>
      </c>
      <c r="G57" s="114">
        <f aca="true" t="shared" si="2" ref="G57:G65">+F57-B57</f>
        <v>0.00035879629629629456</v>
      </c>
      <c r="H57" s="35">
        <v>2014</v>
      </c>
      <c r="I57" s="34"/>
      <c r="J57" s="61"/>
      <c r="K57" s="61"/>
      <c r="L57" s="61"/>
      <c r="M57" s="61"/>
      <c r="N57" s="61">
        <v>0.024687499999999998</v>
      </c>
      <c r="O57" s="61">
        <v>0.024328703703703703</v>
      </c>
      <c r="P57" s="61">
        <v>0.024505787037037038</v>
      </c>
      <c r="Q57" s="61"/>
      <c r="R57" s="61">
        <v>0.025358796296296296</v>
      </c>
      <c r="S57" s="112"/>
      <c r="T57" s="61"/>
      <c r="U57" s="61"/>
      <c r="V57" s="61"/>
      <c r="W57" s="61"/>
      <c r="X57" s="29"/>
      <c r="Y57" s="29"/>
      <c r="Z57" s="29"/>
      <c r="AA57" s="113"/>
      <c r="AB57" s="6"/>
      <c r="AC57" s="24"/>
      <c r="AD57" s="24"/>
      <c r="AE57" s="8"/>
    </row>
    <row r="58" spans="1:31" ht="12.75">
      <c r="A58" s="34" t="s">
        <v>278</v>
      </c>
      <c r="B58" s="61">
        <v>0.024340277777777777</v>
      </c>
      <c r="C58" s="35">
        <v>2011</v>
      </c>
      <c r="D58" s="47">
        <f t="shared" si="1"/>
        <v>0.0024340277777777776</v>
      </c>
      <c r="E58" s="34"/>
      <c r="F58" s="61">
        <v>0.02480324074074074</v>
      </c>
      <c r="G58" s="114">
        <f t="shared" si="2"/>
        <v>0.00046296296296296363</v>
      </c>
      <c r="H58" s="35">
        <v>2010</v>
      </c>
      <c r="I58" s="34"/>
      <c r="J58" s="61">
        <v>0.02480324074074074</v>
      </c>
      <c r="K58" s="61">
        <v>0.024340277777777777</v>
      </c>
      <c r="L58" s="61"/>
      <c r="M58" s="61"/>
      <c r="N58" s="61"/>
      <c r="O58" s="61"/>
      <c r="P58" s="61"/>
      <c r="Q58" s="61"/>
      <c r="R58" s="61"/>
      <c r="S58" s="112"/>
      <c r="T58" s="61"/>
      <c r="U58" s="61"/>
      <c r="V58" s="61"/>
      <c r="W58" s="61"/>
      <c r="X58" s="113"/>
      <c r="Y58" s="113"/>
      <c r="Z58" s="113"/>
      <c r="AA58" s="113"/>
      <c r="AB58" s="6"/>
      <c r="AC58" s="24"/>
      <c r="AD58" s="24"/>
      <c r="AE58" s="8"/>
    </row>
    <row r="59" spans="1:31" ht="12.75">
      <c r="A59" s="34" t="s">
        <v>231</v>
      </c>
      <c r="B59" s="61">
        <v>0.02440972222222222</v>
      </c>
      <c r="C59" s="35">
        <v>2017</v>
      </c>
      <c r="D59" s="47">
        <f>B59/10</f>
        <v>0.002440972222222222</v>
      </c>
      <c r="E59" s="34"/>
      <c r="F59" s="61">
        <v>0.025555555555555554</v>
      </c>
      <c r="G59" s="114">
        <f t="shared" si="2"/>
        <v>0.001145833333333332</v>
      </c>
      <c r="H59" s="47">
        <v>2013</v>
      </c>
      <c r="I59" s="34"/>
      <c r="J59" s="61"/>
      <c r="K59" s="61"/>
      <c r="L59" s="61"/>
      <c r="M59" s="61">
        <v>0.025555555555555554</v>
      </c>
      <c r="N59" s="61"/>
      <c r="O59" s="61"/>
      <c r="P59" s="61">
        <v>0.029885416666666664</v>
      </c>
      <c r="Q59" s="61">
        <v>0.02440972222222222</v>
      </c>
      <c r="R59" s="34"/>
      <c r="S59" s="112"/>
      <c r="T59" s="61"/>
      <c r="U59" s="61"/>
      <c r="V59" s="61"/>
      <c r="W59" s="61"/>
      <c r="X59" s="6"/>
      <c r="Y59" s="6"/>
      <c r="Z59" s="6"/>
      <c r="AA59" s="6"/>
      <c r="AB59" s="6"/>
      <c r="AC59" s="24"/>
      <c r="AD59" s="24"/>
      <c r="AE59" s="8"/>
    </row>
    <row r="60" spans="1:30" ht="12.75">
      <c r="A60" s="34" t="s">
        <v>386</v>
      </c>
      <c r="B60" s="61">
        <v>0.024537037037037038</v>
      </c>
      <c r="C60" s="35">
        <v>1984</v>
      </c>
      <c r="D60" s="47">
        <f>B60/10</f>
        <v>0.0024537037037037036</v>
      </c>
      <c r="E60" s="43"/>
      <c r="F60" s="61"/>
      <c r="G60" s="114"/>
      <c r="H60" s="35"/>
      <c r="I60" s="34"/>
      <c r="J60" s="61"/>
      <c r="K60" s="61"/>
      <c r="L60" s="61"/>
      <c r="M60" s="61"/>
      <c r="N60" s="61"/>
      <c r="O60" s="61">
        <v>0.027824074074074074</v>
      </c>
      <c r="P60" s="61"/>
      <c r="Q60" s="61"/>
      <c r="R60" s="61"/>
      <c r="S60" s="112"/>
      <c r="T60" s="61"/>
      <c r="U60" s="61"/>
      <c r="V60" s="61"/>
      <c r="W60" s="61"/>
      <c r="X60" s="29"/>
      <c r="Y60" s="29"/>
      <c r="Z60" s="29"/>
      <c r="AA60" s="113"/>
      <c r="AB60" s="6"/>
      <c r="AC60" s="24"/>
      <c r="AD60" s="24"/>
    </row>
    <row r="61" spans="1:30" ht="12.75">
      <c r="A61" s="34" t="s">
        <v>302</v>
      </c>
      <c r="B61" s="61">
        <v>0.024560185185185185</v>
      </c>
      <c r="C61" s="35">
        <v>2015</v>
      </c>
      <c r="D61" s="47">
        <f t="shared" si="1"/>
        <v>0.0024560185185185184</v>
      </c>
      <c r="E61" s="43"/>
      <c r="F61" s="61">
        <v>0.024641203703703703</v>
      </c>
      <c r="G61" s="114">
        <f t="shared" si="2"/>
        <v>8.101851851851846E-05</v>
      </c>
      <c r="H61" s="35">
        <v>2014</v>
      </c>
      <c r="I61" s="34"/>
      <c r="J61" s="61"/>
      <c r="K61" s="61"/>
      <c r="L61" s="61"/>
      <c r="M61" s="61">
        <v>0.02836805555555556</v>
      </c>
      <c r="N61" s="61">
        <v>0.024641203703703703</v>
      </c>
      <c r="O61" s="61">
        <v>0.024560185185185185</v>
      </c>
      <c r="P61" s="61">
        <v>0.02667824074074074</v>
      </c>
      <c r="Q61" s="61">
        <v>0.025810185185185183</v>
      </c>
      <c r="R61" s="61">
        <v>0.027766203703703706</v>
      </c>
      <c r="S61" s="112">
        <v>0.026504629629629628</v>
      </c>
      <c r="T61" s="61"/>
      <c r="U61" s="61"/>
      <c r="V61" s="61"/>
      <c r="W61" s="61"/>
      <c r="X61" s="29"/>
      <c r="Y61" s="29"/>
      <c r="Z61" s="29"/>
      <c r="AA61" s="113"/>
      <c r="AB61" s="6"/>
      <c r="AC61" s="24"/>
      <c r="AD61" s="24"/>
    </row>
    <row r="62" spans="1:30" ht="12.75">
      <c r="A62" s="34" t="s">
        <v>398</v>
      </c>
      <c r="B62" s="61">
        <v>0.02460648148148148</v>
      </c>
      <c r="C62" s="35">
        <v>2015</v>
      </c>
      <c r="D62" s="47">
        <f>B62/10</f>
        <v>0.002460648148148148</v>
      </c>
      <c r="E62" s="34"/>
      <c r="F62" s="61">
        <v>0.025208333333333333</v>
      </c>
      <c r="G62" s="114">
        <f>+F62-B62</f>
        <v>0.0006018518518518534</v>
      </c>
      <c r="H62" s="35">
        <v>2014</v>
      </c>
      <c r="I62" s="34"/>
      <c r="J62" s="61"/>
      <c r="K62" s="61"/>
      <c r="L62" s="61"/>
      <c r="M62" s="61">
        <v>0.028194444444444442</v>
      </c>
      <c r="N62" s="61">
        <v>0.025208333333333333</v>
      </c>
      <c r="O62" s="61">
        <v>0.02460648148148148</v>
      </c>
      <c r="P62" s="61">
        <v>0.025023148148148145</v>
      </c>
      <c r="Q62" s="61">
        <v>0.025590277777777778</v>
      </c>
      <c r="R62" s="61">
        <v>0.0256712962962963</v>
      </c>
      <c r="S62" s="112"/>
      <c r="T62" s="61"/>
      <c r="U62" s="61"/>
      <c r="V62" s="61"/>
      <c r="W62" s="61"/>
      <c r="X62" s="6"/>
      <c r="Y62" s="6"/>
      <c r="Z62" s="6"/>
      <c r="AA62" s="6"/>
      <c r="AB62" s="6"/>
      <c r="AC62" s="24"/>
      <c r="AD62" s="24"/>
    </row>
    <row r="63" spans="1:30" ht="12.75">
      <c r="A63" s="34" t="s">
        <v>233</v>
      </c>
      <c r="B63" s="61">
        <v>0.02460648148148148</v>
      </c>
      <c r="C63" s="35">
        <v>2013</v>
      </c>
      <c r="D63" s="47">
        <f t="shared" si="1"/>
        <v>0.002460648148148148</v>
      </c>
      <c r="E63" s="43"/>
      <c r="F63" s="61">
        <v>0.025266203703703704</v>
      </c>
      <c r="G63" s="114">
        <f t="shared" si="2"/>
        <v>0.0006597222222222247</v>
      </c>
      <c r="H63" s="35">
        <v>2012</v>
      </c>
      <c r="I63" s="34"/>
      <c r="J63" s="61">
        <v>0.027939814814814817</v>
      </c>
      <c r="K63" s="61">
        <v>0.02693287037037037</v>
      </c>
      <c r="L63" s="61">
        <v>0.025266203703703704</v>
      </c>
      <c r="M63" s="61">
        <v>0.02460648148148148</v>
      </c>
      <c r="N63" s="61">
        <v>0.025057870370370373</v>
      </c>
      <c r="O63" s="61"/>
      <c r="P63" s="61">
        <v>0.02583217592592592</v>
      </c>
      <c r="Q63" s="61">
        <v>0.02525462962962963</v>
      </c>
      <c r="R63" s="61">
        <v>0.029317129629629634</v>
      </c>
      <c r="S63" s="112"/>
      <c r="T63" s="61"/>
      <c r="U63" s="61"/>
      <c r="V63" s="61"/>
      <c r="W63" s="61"/>
      <c r="X63" s="6"/>
      <c r="Y63" s="6"/>
      <c r="Z63" s="6"/>
      <c r="AA63" s="6"/>
      <c r="AB63" s="6"/>
      <c r="AC63" s="24"/>
      <c r="AD63" s="24"/>
    </row>
    <row r="64" spans="1:30" ht="12.75">
      <c r="A64" s="34" t="s">
        <v>221</v>
      </c>
      <c r="B64" s="61">
        <v>0.024641203703703703</v>
      </c>
      <c r="C64" s="35">
        <v>2010</v>
      </c>
      <c r="D64" s="47">
        <f t="shared" si="1"/>
        <v>0.0024641203703703704</v>
      </c>
      <c r="E64" s="43"/>
      <c r="F64" s="61"/>
      <c r="G64" s="34"/>
      <c r="H64" s="35"/>
      <c r="I64" s="34"/>
      <c r="J64" s="61">
        <v>0.024641203703703703</v>
      </c>
      <c r="K64" s="61">
        <v>0.027314814814814816</v>
      </c>
      <c r="L64" s="61">
        <v>0.025625</v>
      </c>
      <c r="M64" s="61">
        <v>0.026608796296296297</v>
      </c>
      <c r="N64" s="61"/>
      <c r="O64" s="61"/>
      <c r="P64" s="61"/>
      <c r="Q64" s="61"/>
      <c r="R64" s="61"/>
      <c r="S64" s="112"/>
      <c r="T64" s="61"/>
      <c r="U64" s="61"/>
      <c r="V64" s="61"/>
      <c r="W64" s="61"/>
      <c r="X64" s="29"/>
      <c r="Y64" s="29"/>
      <c r="Z64" s="29"/>
      <c r="AA64" s="113"/>
      <c r="AB64" s="6"/>
      <c r="AC64" s="24"/>
      <c r="AD64" s="24"/>
    </row>
    <row r="65" spans="1:30" ht="12.75">
      <c r="A65" s="34" t="s">
        <v>216</v>
      </c>
      <c r="B65" s="61">
        <v>0.024756944444444443</v>
      </c>
      <c r="C65" s="35">
        <v>2017</v>
      </c>
      <c r="D65" s="47">
        <f t="shared" si="1"/>
        <v>0.0024756944444444444</v>
      </c>
      <c r="E65" s="43"/>
      <c r="F65" s="61">
        <v>0.029317129629629634</v>
      </c>
      <c r="G65" s="114">
        <f t="shared" si="2"/>
        <v>0.004560185185185191</v>
      </c>
      <c r="H65" s="35">
        <v>2015</v>
      </c>
      <c r="I65" s="34"/>
      <c r="J65" s="61"/>
      <c r="K65" s="61"/>
      <c r="L65" s="61"/>
      <c r="M65" s="61"/>
      <c r="N65" s="61"/>
      <c r="O65" s="61">
        <v>0.029317129629629634</v>
      </c>
      <c r="P65" s="61"/>
      <c r="Q65" s="61">
        <v>0.024756944444444443</v>
      </c>
      <c r="R65" s="61"/>
      <c r="S65" s="112"/>
      <c r="T65" s="61"/>
      <c r="U65" s="61"/>
      <c r="V65" s="61"/>
      <c r="W65" s="61"/>
      <c r="X65" s="29"/>
      <c r="Y65" s="29"/>
      <c r="Z65" s="29"/>
      <c r="AA65" s="113"/>
      <c r="AB65" s="6"/>
      <c r="AC65" s="24"/>
      <c r="AD65" s="24"/>
    </row>
    <row r="66" spans="1:30" ht="12.75">
      <c r="A66" s="34" t="s">
        <v>220</v>
      </c>
      <c r="B66" s="61">
        <v>0.024756944444444443</v>
      </c>
      <c r="C66" s="35">
        <v>2015</v>
      </c>
      <c r="D66" s="47">
        <f t="shared" si="1"/>
        <v>0.0024756944444444444</v>
      </c>
      <c r="E66" s="43"/>
      <c r="F66" s="61"/>
      <c r="G66" s="114"/>
      <c r="H66" s="35"/>
      <c r="I66" s="34"/>
      <c r="J66" s="61"/>
      <c r="K66" s="61"/>
      <c r="L66" s="61"/>
      <c r="M66" s="61"/>
      <c r="N66" s="61"/>
      <c r="O66" s="61">
        <v>0.024756944444444443</v>
      </c>
      <c r="P66" s="61"/>
      <c r="Q66" s="61"/>
      <c r="R66" s="61"/>
      <c r="S66" s="112"/>
      <c r="T66" s="61"/>
      <c r="U66" s="61"/>
      <c r="V66" s="61"/>
      <c r="W66" s="61"/>
      <c r="X66" s="29"/>
      <c r="Y66" s="29"/>
      <c r="Z66" s="29"/>
      <c r="AA66" s="113"/>
      <c r="AB66" s="6"/>
      <c r="AC66" s="24"/>
      <c r="AD66" s="24"/>
    </row>
    <row r="67" spans="1:30" ht="12.75">
      <c r="A67" s="34" t="s">
        <v>287</v>
      </c>
      <c r="B67" s="61">
        <v>0.024814814814814817</v>
      </c>
      <c r="C67" s="35">
        <v>2015</v>
      </c>
      <c r="D67" s="47">
        <f t="shared" si="1"/>
        <v>0.0024814814814814816</v>
      </c>
      <c r="E67" s="34"/>
      <c r="F67" s="61">
        <v>0.025416666666666667</v>
      </c>
      <c r="G67" s="114">
        <f>+F67-B67</f>
        <v>0.0006018518518518499</v>
      </c>
      <c r="H67" s="35">
        <v>2014</v>
      </c>
      <c r="I67" s="34"/>
      <c r="J67" s="61"/>
      <c r="K67" s="61"/>
      <c r="L67" s="61"/>
      <c r="M67" s="61"/>
      <c r="N67" s="61">
        <v>0.025416666666666667</v>
      </c>
      <c r="O67" s="61">
        <v>0.024814814814814817</v>
      </c>
      <c r="P67" s="61"/>
      <c r="Q67" s="61"/>
      <c r="R67" s="61"/>
      <c r="S67" s="112"/>
      <c r="T67" s="61"/>
      <c r="U67" s="61"/>
      <c r="V67" s="61"/>
      <c r="W67" s="61"/>
      <c r="X67" s="6"/>
      <c r="Y67" s="6"/>
      <c r="Z67" s="6"/>
      <c r="AA67" s="6"/>
      <c r="AB67" s="6"/>
      <c r="AC67" s="24"/>
      <c r="AD67" s="24"/>
    </row>
    <row r="68" spans="1:30" ht="12.75">
      <c r="A68" s="34" t="s">
        <v>387</v>
      </c>
      <c r="B68" s="61">
        <v>0.024918981481481483</v>
      </c>
      <c r="C68" s="35">
        <v>1987</v>
      </c>
      <c r="D68" s="47">
        <f>B68/10</f>
        <v>0.0024918981481481485</v>
      </c>
      <c r="E68" s="34"/>
      <c r="F68" s="61"/>
      <c r="G68" s="114"/>
      <c r="H68" s="35"/>
      <c r="I68" s="34"/>
      <c r="J68" s="61"/>
      <c r="K68" s="61"/>
      <c r="L68" s="61"/>
      <c r="M68" s="61"/>
      <c r="N68" s="61"/>
      <c r="O68" s="61"/>
      <c r="P68" s="61"/>
      <c r="Q68" s="61"/>
      <c r="R68" s="61"/>
      <c r="S68" s="112"/>
      <c r="T68" s="61"/>
      <c r="U68" s="61"/>
      <c r="V68" s="61"/>
      <c r="W68" s="61"/>
      <c r="X68" s="6"/>
      <c r="Y68" s="6"/>
      <c r="Z68" s="6"/>
      <c r="AA68" s="6"/>
      <c r="AB68" s="6"/>
      <c r="AC68" s="24"/>
      <c r="AD68" s="24"/>
    </row>
    <row r="69" spans="1:30" ht="12.75">
      <c r="A69" s="34" t="s">
        <v>235</v>
      </c>
      <c r="B69" s="61">
        <v>0.024930555555555553</v>
      </c>
      <c r="C69" s="35">
        <v>2014</v>
      </c>
      <c r="D69" s="47">
        <f t="shared" si="1"/>
        <v>0.002493055555555555</v>
      </c>
      <c r="E69" s="34"/>
      <c r="F69" s="61">
        <v>0.02542824074074074</v>
      </c>
      <c r="G69" s="114">
        <f>+F69-B69</f>
        <v>0.0004976851851851878</v>
      </c>
      <c r="H69" s="35">
        <v>2014</v>
      </c>
      <c r="I69" s="34"/>
      <c r="J69" s="61"/>
      <c r="K69" s="61"/>
      <c r="L69" s="61">
        <v>0.026620370370370374</v>
      </c>
      <c r="M69" s="61">
        <v>0.025995370370370367</v>
      </c>
      <c r="N69" s="61">
        <v>0.024930555555555553</v>
      </c>
      <c r="O69" s="61">
        <v>0.02521990740740741</v>
      </c>
      <c r="P69" s="61"/>
      <c r="Q69" s="61"/>
      <c r="R69" s="61">
        <v>0.02697916666666667</v>
      </c>
      <c r="S69" s="112"/>
      <c r="T69" s="61"/>
      <c r="U69" s="61"/>
      <c r="V69" s="61"/>
      <c r="W69" s="61"/>
      <c r="X69" s="6"/>
      <c r="Y69" s="6"/>
      <c r="Z69" s="6"/>
      <c r="AA69" s="6"/>
      <c r="AB69" s="6"/>
      <c r="AC69" s="24"/>
      <c r="AD69" s="24"/>
    </row>
    <row r="70" spans="1:30" ht="12.75">
      <c r="A70" s="34" t="s">
        <v>532</v>
      </c>
      <c r="B70" s="61">
        <v>0.0250462962962963</v>
      </c>
      <c r="C70" s="35">
        <v>2015</v>
      </c>
      <c r="D70" s="47">
        <f t="shared" si="1"/>
        <v>0.00250462962962963</v>
      </c>
      <c r="E70" s="34"/>
      <c r="F70" s="61"/>
      <c r="G70" s="114"/>
      <c r="H70" s="35"/>
      <c r="I70" s="34"/>
      <c r="J70" s="61"/>
      <c r="K70" s="61"/>
      <c r="L70" s="61"/>
      <c r="M70" s="61"/>
      <c r="N70" s="61"/>
      <c r="O70" s="61">
        <v>0.0250462962962963</v>
      </c>
      <c r="P70" s="61"/>
      <c r="Q70" s="61"/>
      <c r="R70" s="61"/>
      <c r="S70" s="112">
        <v>0.027299305555555556</v>
      </c>
      <c r="T70" s="61"/>
      <c r="U70" s="61"/>
      <c r="V70" s="61"/>
      <c r="W70" s="61"/>
      <c r="X70" s="6"/>
      <c r="Y70" s="6"/>
      <c r="Z70" s="6"/>
      <c r="AA70" s="6"/>
      <c r="AB70" s="6"/>
      <c r="AC70" s="24"/>
      <c r="AD70" s="24"/>
    </row>
    <row r="71" spans="1:30" ht="12.75">
      <c r="A71" s="42" t="s">
        <v>245</v>
      </c>
      <c r="B71" s="130">
        <v>0.02512731481481481</v>
      </c>
      <c r="C71" s="73">
        <v>2019</v>
      </c>
      <c r="D71" s="74">
        <f>B71/10</f>
        <v>0.0025127314814814812</v>
      </c>
      <c r="E71" s="43"/>
      <c r="F71" s="61">
        <v>0.025740740740740745</v>
      </c>
      <c r="G71" s="114">
        <f>+F71-B71</f>
        <v>0.0006134259259259339</v>
      </c>
      <c r="H71" s="35">
        <v>2018</v>
      </c>
      <c r="I71" s="34"/>
      <c r="J71" s="61"/>
      <c r="K71" s="61"/>
      <c r="L71" s="61"/>
      <c r="M71" s="61"/>
      <c r="N71" s="61"/>
      <c r="O71" s="61"/>
      <c r="P71" s="61"/>
      <c r="Q71" s="61">
        <v>0.02625</v>
      </c>
      <c r="R71" s="61">
        <v>0.025740740740740745</v>
      </c>
      <c r="S71" s="112">
        <v>0.025132638888888892</v>
      </c>
      <c r="T71" s="61"/>
      <c r="U71" s="61"/>
      <c r="V71" s="61"/>
      <c r="W71" s="61"/>
      <c r="X71" s="6"/>
      <c r="Y71" s="6"/>
      <c r="Z71" s="6"/>
      <c r="AA71" s="6"/>
      <c r="AB71" s="6"/>
      <c r="AC71" s="24"/>
      <c r="AD71" s="24"/>
    </row>
    <row r="72" spans="1:30" ht="12.75">
      <c r="A72" s="34" t="s">
        <v>388</v>
      </c>
      <c r="B72" s="61">
        <v>0.02517361111111111</v>
      </c>
      <c r="C72" s="35">
        <v>1995</v>
      </c>
      <c r="D72" s="47">
        <f t="shared" si="1"/>
        <v>0.002517361111111111</v>
      </c>
      <c r="E72" s="34"/>
      <c r="F72" s="61"/>
      <c r="G72" s="34"/>
      <c r="H72" s="35"/>
      <c r="I72" s="34"/>
      <c r="J72" s="61"/>
      <c r="K72" s="61"/>
      <c r="L72" s="61"/>
      <c r="M72" s="61"/>
      <c r="N72" s="61"/>
      <c r="O72" s="61"/>
      <c r="P72" s="61"/>
      <c r="Q72" s="61"/>
      <c r="R72" s="61"/>
      <c r="S72" s="112"/>
      <c r="T72" s="61"/>
      <c r="U72" s="61"/>
      <c r="V72" s="61"/>
      <c r="W72" s="61"/>
      <c r="X72" s="113"/>
      <c r="Y72" s="113"/>
      <c r="Z72" s="113"/>
      <c r="AA72" s="113"/>
      <c r="AB72" s="6"/>
      <c r="AC72" s="24"/>
      <c r="AD72" s="24"/>
    </row>
    <row r="73" spans="1:30" ht="12.75">
      <c r="A73" s="34" t="s">
        <v>237</v>
      </c>
      <c r="B73" s="61">
        <v>0.025185185185185185</v>
      </c>
      <c r="C73" s="35">
        <v>2013</v>
      </c>
      <c r="D73" s="47">
        <f t="shared" si="1"/>
        <v>0.0025185185185185185</v>
      </c>
      <c r="E73" s="34"/>
      <c r="F73" s="61">
        <v>0.02539351851851852</v>
      </c>
      <c r="G73" s="114">
        <f>+F73-B73</f>
        <v>0.00020833333333333467</v>
      </c>
      <c r="H73" s="35">
        <v>2013</v>
      </c>
      <c r="I73" s="34"/>
      <c r="J73" s="61"/>
      <c r="K73" s="61"/>
      <c r="L73" s="61"/>
      <c r="M73" s="61">
        <v>0.02539351851851852</v>
      </c>
      <c r="N73" s="61">
        <v>0.025185185185185185</v>
      </c>
      <c r="O73" s="61"/>
      <c r="P73" s="61">
        <v>0.025628472222222223</v>
      </c>
      <c r="Q73" s="61">
        <v>0.027210648148148147</v>
      </c>
      <c r="R73" s="34"/>
      <c r="S73" s="112">
        <v>0.027576041666666665</v>
      </c>
      <c r="T73" s="61"/>
      <c r="U73" s="61"/>
      <c r="V73" s="61"/>
      <c r="W73" s="61"/>
      <c r="X73" s="6"/>
      <c r="Y73" s="6"/>
      <c r="Z73" s="6"/>
      <c r="AA73" s="6"/>
      <c r="AB73" s="6"/>
      <c r="AC73" s="24"/>
      <c r="AD73" s="24"/>
    </row>
    <row r="74" spans="1:30" ht="12.75">
      <c r="A74" s="2" t="s">
        <v>282</v>
      </c>
      <c r="B74" s="61">
        <v>0.02539351851851852</v>
      </c>
      <c r="C74" s="35">
        <v>2018</v>
      </c>
      <c r="D74" s="47">
        <f>B74/10</f>
        <v>0.002539351851851852</v>
      </c>
      <c r="E74" s="2"/>
      <c r="F74" s="61">
        <v>0.02697916666666667</v>
      </c>
      <c r="G74" s="114">
        <f>+F74-B74</f>
        <v>0.0015856481481481485</v>
      </c>
      <c r="H74" s="35">
        <v>2016</v>
      </c>
      <c r="I74" s="2"/>
      <c r="J74" s="2"/>
      <c r="K74" s="61"/>
      <c r="L74" s="61"/>
      <c r="M74" s="61"/>
      <c r="N74" s="61"/>
      <c r="O74" s="61"/>
      <c r="P74" s="61">
        <v>0.02697916666666667</v>
      </c>
      <c r="Q74" s="61"/>
      <c r="R74" s="61">
        <v>0.02539351851851852</v>
      </c>
      <c r="S74" s="112"/>
      <c r="T74" s="61"/>
      <c r="U74" s="61"/>
      <c r="V74" s="61"/>
      <c r="W74" s="61"/>
      <c r="X74" s="6"/>
      <c r="Y74" s="6"/>
      <c r="Z74" s="6"/>
      <c r="AA74" s="6"/>
      <c r="AB74" s="6"/>
      <c r="AC74" s="24"/>
      <c r="AD74" s="24"/>
    </row>
    <row r="75" spans="1:30" ht="12.75">
      <c r="A75" s="34" t="s">
        <v>389</v>
      </c>
      <c r="B75" s="61">
        <v>0.025416666666666667</v>
      </c>
      <c r="C75" s="35">
        <v>2005</v>
      </c>
      <c r="D75" s="47">
        <f t="shared" si="1"/>
        <v>0.002541666666666667</v>
      </c>
      <c r="E75" s="34"/>
      <c r="F75" s="61"/>
      <c r="G75" s="115"/>
      <c r="H75" s="47"/>
      <c r="I75" s="34"/>
      <c r="J75" s="61"/>
      <c r="K75" s="61"/>
      <c r="L75" s="61"/>
      <c r="M75" s="61"/>
      <c r="N75" s="61"/>
      <c r="O75" s="61"/>
      <c r="P75" s="61"/>
      <c r="Q75" s="61"/>
      <c r="R75" s="61"/>
      <c r="S75" s="112"/>
      <c r="T75" s="61"/>
      <c r="U75" s="61"/>
      <c r="V75" s="61"/>
      <c r="W75" s="61"/>
      <c r="X75" s="6"/>
      <c r="Y75" s="6"/>
      <c r="Z75" s="6"/>
      <c r="AA75" s="6"/>
      <c r="AB75" s="6"/>
      <c r="AC75" s="24"/>
      <c r="AD75" s="24"/>
    </row>
    <row r="76" spans="1:30" ht="12.75">
      <c r="A76" s="34" t="s">
        <v>390</v>
      </c>
      <c r="B76" s="61">
        <v>0.02546296296296296</v>
      </c>
      <c r="C76" s="35">
        <v>1998</v>
      </c>
      <c r="D76" s="47">
        <f t="shared" si="1"/>
        <v>0.002546296296296296</v>
      </c>
      <c r="E76" s="34"/>
      <c r="F76" s="61"/>
      <c r="G76" s="115"/>
      <c r="H76" s="47"/>
      <c r="I76" s="34"/>
      <c r="J76" s="61"/>
      <c r="K76" s="61"/>
      <c r="L76" s="61"/>
      <c r="M76" s="61"/>
      <c r="N76" s="61"/>
      <c r="O76" s="61"/>
      <c r="P76" s="61"/>
      <c r="Q76" s="61"/>
      <c r="R76" s="61"/>
      <c r="S76" s="112"/>
      <c r="T76" s="61"/>
      <c r="U76" s="61"/>
      <c r="V76" s="61"/>
      <c r="W76" s="61"/>
      <c r="X76" s="6"/>
      <c r="Y76" s="6"/>
      <c r="Z76" s="6"/>
      <c r="AA76" s="6"/>
      <c r="AB76" s="6"/>
      <c r="AC76" s="24"/>
      <c r="AD76" s="24"/>
    </row>
    <row r="77" spans="1:30" ht="12.75">
      <c r="A77" s="34" t="s">
        <v>246</v>
      </c>
      <c r="B77" s="61">
        <v>0.02549768518518519</v>
      </c>
      <c r="C77" s="35">
        <v>2016</v>
      </c>
      <c r="D77" s="47">
        <f>B77/10</f>
        <v>0.002549768518518519</v>
      </c>
      <c r="E77" s="34"/>
      <c r="F77" s="61">
        <v>0.025775462962962962</v>
      </c>
      <c r="G77" s="114">
        <f>+F77-B77</f>
        <v>0.00027777777777777263</v>
      </c>
      <c r="H77" s="35">
        <v>2015</v>
      </c>
      <c r="I77" s="34"/>
      <c r="J77" s="34"/>
      <c r="K77" s="34"/>
      <c r="L77" s="34"/>
      <c r="M77" s="34"/>
      <c r="N77" s="34"/>
      <c r="O77" s="61">
        <v>0.025775462962962962</v>
      </c>
      <c r="P77" s="61">
        <v>0.02549768518518519</v>
      </c>
      <c r="Q77" s="61">
        <v>0.027002314814814812</v>
      </c>
      <c r="R77" s="61">
        <v>0.027071759259259257</v>
      </c>
      <c r="S77" s="112"/>
      <c r="T77" s="61"/>
      <c r="U77" s="61"/>
      <c r="V77" s="61"/>
      <c r="W77" s="61"/>
      <c r="X77" s="6"/>
      <c r="Y77" s="6"/>
      <c r="Z77" s="6"/>
      <c r="AA77" s="6"/>
      <c r="AB77" s="6"/>
      <c r="AC77" s="24"/>
      <c r="AD77" s="24"/>
    </row>
    <row r="78" spans="1:30" ht="12.75">
      <c r="A78" s="34" t="s">
        <v>243</v>
      </c>
      <c r="B78" s="61">
        <v>0.02550925925925926</v>
      </c>
      <c r="C78" s="35">
        <v>2018</v>
      </c>
      <c r="D78" s="47">
        <f>B78/10</f>
        <v>0.002550925925925926</v>
      </c>
      <c r="E78" s="43"/>
      <c r="F78" s="61">
        <v>0.027561342592592592</v>
      </c>
      <c r="G78" s="114">
        <f>+F78-B78</f>
        <v>0.002052083333333333</v>
      </c>
      <c r="H78" s="35">
        <v>2016</v>
      </c>
      <c r="I78" s="34"/>
      <c r="J78" s="61"/>
      <c r="K78" s="61"/>
      <c r="L78" s="61"/>
      <c r="M78" s="61"/>
      <c r="N78" s="61"/>
      <c r="O78" s="61"/>
      <c r="P78" s="61">
        <v>0.027561342592592592</v>
      </c>
      <c r="Q78" s="61"/>
      <c r="R78" s="61">
        <v>0.02550925925925926</v>
      </c>
      <c r="S78" s="112"/>
      <c r="T78" s="61"/>
      <c r="U78" s="61"/>
      <c r="V78" s="61"/>
      <c r="W78" s="61"/>
      <c r="X78" s="6"/>
      <c r="Y78" s="6"/>
      <c r="Z78" s="6"/>
      <c r="AA78" s="6"/>
      <c r="AB78" s="6"/>
      <c r="AC78" s="24"/>
      <c r="AD78" s="24"/>
    </row>
    <row r="79" spans="1:30" ht="12.75">
      <c r="A79" s="42" t="s">
        <v>242</v>
      </c>
      <c r="B79" s="130">
        <v>0.025578703703703704</v>
      </c>
      <c r="C79" s="73">
        <v>2019</v>
      </c>
      <c r="D79" s="74">
        <f>B79/10</f>
        <v>0.0025578703703703705</v>
      </c>
      <c r="E79" s="43"/>
      <c r="F79" s="61">
        <v>0.027615740740740743</v>
      </c>
      <c r="G79" s="114">
        <f>+F79-B79</f>
        <v>0.0020370370370370386</v>
      </c>
      <c r="H79" s="35">
        <v>2017</v>
      </c>
      <c r="I79" s="34"/>
      <c r="J79" s="61">
        <v>0.03215277777777777</v>
      </c>
      <c r="K79" s="61">
        <v>0.029050925925925928</v>
      </c>
      <c r="L79" s="61"/>
      <c r="M79" s="61"/>
      <c r="N79" s="61"/>
      <c r="O79" s="61">
        <v>0.02900462962962963</v>
      </c>
      <c r="P79" s="61">
        <v>0.029108796296296296</v>
      </c>
      <c r="Q79" s="61">
        <v>0.027615740740740743</v>
      </c>
      <c r="R79" s="61"/>
      <c r="S79" s="112">
        <v>0.02557939814814815</v>
      </c>
      <c r="T79" s="61"/>
      <c r="U79" s="61"/>
      <c r="V79" s="61"/>
      <c r="W79" s="61"/>
      <c r="X79" s="6"/>
      <c r="Y79" s="6"/>
      <c r="Z79" s="6"/>
      <c r="AA79" s="6"/>
      <c r="AB79" s="6"/>
      <c r="AC79" s="24"/>
      <c r="AD79" s="24"/>
    </row>
    <row r="80" spans="1:30" ht="12.75">
      <c r="A80" s="34" t="s">
        <v>304</v>
      </c>
      <c r="B80" s="61">
        <v>0.0256712962962963</v>
      </c>
      <c r="C80" s="35">
        <v>1997</v>
      </c>
      <c r="D80" s="47">
        <f t="shared" si="1"/>
        <v>0.00256712962962963</v>
      </c>
      <c r="E80" s="34"/>
      <c r="F80" s="61"/>
      <c r="G80" s="115"/>
      <c r="H80" s="47"/>
      <c r="I80" s="34"/>
      <c r="J80" s="61"/>
      <c r="K80" s="61">
        <v>0.02666666666666667</v>
      </c>
      <c r="L80" s="61">
        <v>0.02621527777777778</v>
      </c>
      <c r="M80" s="61">
        <v>0.026168981481481477</v>
      </c>
      <c r="N80" s="61">
        <v>0.02596064814814815</v>
      </c>
      <c r="O80" s="61">
        <v>0.02652777777777778</v>
      </c>
      <c r="P80" s="61"/>
      <c r="Q80" s="61">
        <v>0.025740740740740745</v>
      </c>
      <c r="R80" s="61">
        <v>0.026006944444444447</v>
      </c>
      <c r="S80" s="112">
        <v>0.027309143518518517</v>
      </c>
      <c r="T80" s="61"/>
      <c r="U80" s="61"/>
      <c r="V80" s="61"/>
      <c r="W80" s="61"/>
      <c r="X80" s="6"/>
      <c r="Y80" s="6"/>
      <c r="Z80" s="100"/>
      <c r="AA80" s="6"/>
      <c r="AB80" s="6"/>
      <c r="AC80" s="24"/>
      <c r="AD80" s="24"/>
    </row>
    <row r="81" spans="1:30" ht="12.75">
      <c r="A81" s="34" t="s">
        <v>241</v>
      </c>
      <c r="B81" s="61">
        <v>0.025729166666666664</v>
      </c>
      <c r="C81" s="35">
        <v>2011</v>
      </c>
      <c r="D81" s="47">
        <f t="shared" si="1"/>
        <v>0.0025729166666666665</v>
      </c>
      <c r="E81" s="43"/>
      <c r="F81" s="61">
        <v>0.025740740740740745</v>
      </c>
      <c r="G81" s="114">
        <f aca="true" t="shared" si="3" ref="G81:G86">+F81-B81</f>
        <v>1.157407407408051E-05</v>
      </c>
      <c r="H81" s="35">
        <v>2011</v>
      </c>
      <c r="I81" s="34"/>
      <c r="J81" s="61">
        <v>0.02732638888888889</v>
      </c>
      <c r="K81" s="61">
        <v>0.025729166666666664</v>
      </c>
      <c r="L81" s="61"/>
      <c r="M81" s="61">
        <v>0.025775462962962962</v>
      </c>
      <c r="N81" s="61">
        <v>0.026458333333333334</v>
      </c>
      <c r="O81" s="61">
        <v>0.025833333333333333</v>
      </c>
      <c r="P81" s="61">
        <v>0.030054398148148153</v>
      </c>
      <c r="Q81" s="61"/>
      <c r="R81" s="34"/>
      <c r="S81" s="112"/>
      <c r="T81" s="61"/>
      <c r="U81" s="61"/>
      <c r="V81" s="61"/>
      <c r="W81" s="61"/>
      <c r="X81" s="6"/>
      <c r="Y81" s="6"/>
      <c r="Z81" s="100"/>
      <c r="AA81" s="116"/>
      <c r="AB81" s="6"/>
      <c r="AC81" s="24"/>
      <c r="AD81" s="24"/>
    </row>
    <row r="82" spans="1:30" ht="12.75">
      <c r="A82" s="34" t="s">
        <v>391</v>
      </c>
      <c r="B82" s="61">
        <v>0.025810185185185183</v>
      </c>
      <c r="C82" s="35">
        <v>2015</v>
      </c>
      <c r="D82" s="47">
        <f>B82/10</f>
        <v>0.002581018518518518</v>
      </c>
      <c r="E82" s="34"/>
      <c r="F82" s="61">
        <v>0.02685185185185185</v>
      </c>
      <c r="G82" s="114">
        <f t="shared" si="3"/>
        <v>0.0010416666666666664</v>
      </c>
      <c r="H82" s="35">
        <v>2013</v>
      </c>
      <c r="I82" s="34"/>
      <c r="J82" s="34"/>
      <c r="K82" s="34"/>
      <c r="L82" s="34"/>
      <c r="M82" s="61">
        <v>0.02685185185185185</v>
      </c>
      <c r="N82" s="61"/>
      <c r="O82" s="61">
        <v>0.025810185185185183</v>
      </c>
      <c r="P82" s="61"/>
      <c r="Q82" s="61"/>
      <c r="R82" s="61"/>
      <c r="S82" s="112"/>
      <c r="T82" s="61"/>
      <c r="U82" s="61"/>
      <c r="V82" s="61"/>
      <c r="W82" s="61"/>
      <c r="X82" s="6"/>
      <c r="Y82" s="6"/>
      <c r="Z82" s="6"/>
      <c r="AA82" s="6"/>
      <c r="AB82" s="6"/>
      <c r="AC82" s="24"/>
      <c r="AD82" s="24"/>
    </row>
    <row r="83" spans="1:30" ht="12.75">
      <c r="A83" s="34" t="s">
        <v>238</v>
      </c>
      <c r="B83" s="61">
        <v>0.025810185185185183</v>
      </c>
      <c r="C83" s="35">
        <v>2013</v>
      </c>
      <c r="D83" s="47">
        <f t="shared" si="1"/>
        <v>0.002581018518518518</v>
      </c>
      <c r="E83" s="34"/>
      <c r="F83" s="61">
        <v>0.02621527777777778</v>
      </c>
      <c r="G83" s="114">
        <f t="shared" si="3"/>
        <v>0.0004050925925925958</v>
      </c>
      <c r="H83" s="35">
        <v>2004</v>
      </c>
      <c r="I83" s="34"/>
      <c r="J83" s="61"/>
      <c r="K83" s="61"/>
      <c r="L83" s="61"/>
      <c r="M83" s="61">
        <v>0.025810185185185183</v>
      </c>
      <c r="N83" s="61"/>
      <c r="O83" s="61"/>
      <c r="P83" s="61"/>
      <c r="Q83" s="61"/>
      <c r="R83" s="61"/>
      <c r="S83" s="112"/>
      <c r="T83" s="61"/>
      <c r="U83" s="61"/>
      <c r="V83" s="61"/>
      <c r="W83" s="61"/>
      <c r="X83" s="6"/>
      <c r="Y83" s="6"/>
      <c r="Z83" s="6"/>
      <c r="AA83" s="6"/>
      <c r="AB83" s="6"/>
      <c r="AC83" s="24"/>
      <c r="AD83" s="24"/>
    </row>
    <row r="84" spans="1:30" ht="12.75">
      <c r="A84" s="34" t="s">
        <v>254</v>
      </c>
      <c r="B84" s="61">
        <v>0.025821759259259256</v>
      </c>
      <c r="C84" s="35">
        <v>2017</v>
      </c>
      <c r="D84" s="47">
        <f t="shared" si="1"/>
        <v>0.0025821759259259257</v>
      </c>
      <c r="E84" s="34"/>
      <c r="F84" s="61">
        <v>0.026064814814814815</v>
      </c>
      <c r="G84" s="114">
        <f t="shared" si="3"/>
        <v>0.00024305555555555886</v>
      </c>
      <c r="H84" s="35">
        <v>2017</v>
      </c>
      <c r="I84" s="34"/>
      <c r="J84" s="61"/>
      <c r="K84" s="61"/>
      <c r="L84" s="61"/>
      <c r="M84" s="61">
        <v>0.028819444444444443</v>
      </c>
      <c r="N84" s="61"/>
      <c r="O84" s="61"/>
      <c r="P84" s="61"/>
      <c r="Q84" s="61">
        <v>0.025821759259259256</v>
      </c>
      <c r="R84" s="61">
        <v>0.026400462962962962</v>
      </c>
      <c r="S84" s="112">
        <v>0.02753784722222222</v>
      </c>
      <c r="T84" s="61"/>
      <c r="U84" s="61"/>
      <c r="V84" s="61"/>
      <c r="W84" s="61"/>
      <c r="X84" s="6"/>
      <c r="Y84" s="6"/>
      <c r="Z84" s="6"/>
      <c r="AA84" s="6"/>
      <c r="AB84" s="6"/>
      <c r="AC84" s="24"/>
      <c r="AD84" s="24"/>
    </row>
    <row r="85" spans="1:30" ht="12.75">
      <c r="A85" s="34" t="s">
        <v>252</v>
      </c>
      <c r="B85" s="61">
        <v>0.025833333333333333</v>
      </c>
      <c r="C85" s="35">
        <v>2018</v>
      </c>
      <c r="D85" s="47">
        <f>B85/10</f>
        <v>0.0025833333333333333</v>
      </c>
      <c r="E85" s="43"/>
      <c r="F85" s="61">
        <v>0.026539351851851852</v>
      </c>
      <c r="G85" s="114">
        <f t="shared" si="3"/>
        <v>0.000706018518518519</v>
      </c>
      <c r="H85" s="35">
        <v>2017</v>
      </c>
      <c r="I85" s="34"/>
      <c r="J85" s="61"/>
      <c r="K85" s="61"/>
      <c r="L85" s="61"/>
      <c r="M85" s="61"/>
      <c r="N85" s="61"/>
      <c r="O85" s="61">
        <v>0.028784722222222225</v>
      </c>
      <c r="P85" s="61">
        <v>0.028749999999999998</v>
      </c>
      <c r="Q85" s="61">
        <v>0.026539351851851852</v>
      </c>
      <c r="R85" s="61">
        <v>0.025833333333333333</v>
      </c>
      <c r="S85" s="112"/>
      <c r="T85" s="61"/>
      <c r="U85" s="61"/>
      <c r="V85" s="61"/>
      <c r="W85" s="61"/>
      <c r="X85" s="6"/>
      <c r="Y85" s="6"/>
      <c r="Z85" s="6"/>
      <c r="AA85" s="6"/>
      <c r="AB85" s="6"/>
      <c r="AC85" s="24"/>
      <c r="AD85" s="24"/>
    </row>
    <row r="86" spans="1:30" ht="12.75">
      <c r="A86" s="38" t="s">
        <v>401</v>
      </c>
      <c r="B86" s="130">
        <v>0.025868055555555557</v>
      </c>
      <c r="C86" s="73">
        <v>2019</v>
      </c>
      <c r="D86" s="74">
        <f>B86/10</f>
        <v>0.0025868055555555557</v>
      </c>
      <c r="E86" s="2"/>
      <c r="F86" s="61">
        <v>0.028449074074074075</v>
      </c>
      <c r="G86" s="114">
        <f t="shared" si="3"/>
        <v>0.002581018518518517</v>
      </c>
      <c r="H86" s="35">
        <v>2018</v>
      </c>
      <c r="I86" s="2"/>
      <c r="J86" s="2"/>
      <c r="K86" s="2"/>
      <c r="L86" s="2"/>
      <c r="M86" s="2"/>
      <c r="N86" s="2"/>
      <c r="O86" s="2"/>
      <c r="P86" s="2"/>
      <c r="Q86" s="24"/>
      <c r="R86" s="61">
        <v>0.028449074074074075</v>
      </c>
      <c r="S86" s="112">
        <v>0.02587071759259259</v>
      </c>
      <c r="T86" s="61"/>
      <c r="U86" s="61"/>
      <c r="V86" s="61"/>
      <c r="W86" s="61"/>
      <c r="X86" s="6"/>
      <c r="Y86" s="6"/>
      <c r="Z86" s="6"/>
      <c r="AA86" s="6"/>
      <c r="AB86" s="6"/>
      <c r="AC86" s="24"/>
      <c r="AD86" s="24"/>
    </row>
    <row r="87" spans="1:30" ht="12.75">
      <c r="A87" s="34" t="s">
        <v>392</v>
      </c>
      <c r="B87" s="61">
        <v>0.026074074074074072</v>
      </c>
      <c r="C87" s="35">
        <v>2016</v>
      </c>
      <c r="D87" s="47">
        <f>B87/10</f>
        <v>0.0026074074074074072</v>
      </c>
      <c r="E87" s="43"/>
      <c r="F87" s="61"/>
      <c r="G87" s="114"/>
      <c r="H87" s="35"/>
      <c r="I87" s="34"/>
      <c r="J87" s="61"/>
      <c r="K87" s="61"/>
      <c r="L87" s="61"/>
      <c r="M87" s="61"/>
      <c r="N87" s="61"/>
      <c r="O87" s="61"/>
      <c r="P87" s="61">
        <v>0.026074074074074072</v>
      </c>
      <c r="Q87" s="61"/>
      <c r="R87" s="34"/>
      <c r="S87" s="112"/>
      <c r="T87" s="61"/>
      <c r="U87" s="61"/>
      <c r="V87" s="61"/>
      <c r="W87" s="61"/>
      <c r="X87" s="6"/>
      <c r="Y87" s="6"/>
      <c r="Z87" s="6"/>
      <c r="AA87" s="6"/>
      <c r="AB87" s="6"/>
      <c r="AC87" s="24"/>
      <c r="AD87" s="24"/>
    </row>
    <row r="88" spans="1:30" ht="12.75">
      <c r="A88" s="34" t="s">
        <v>244</v>
      </c>
      <c r="B88" s="61">
        <v>0.02614583333333333</v>
      </c>
      <c r="C88" s="35">
        <v>2018</v>
      </c>
      <c r="D88" s="47">
        <f>B88/10</f>
        <v>0.002614583333333333</v>
      </c>
      <c r="E88" s="34"/>
      <c r="F88" s="61">
        <v>0.027384259259259257</v>
      </c>
      <c r="G88" s="114">
        <f>+F88-B88</f>
        <v>0.0012384259259259275</v>
      </c>
      <c r="H88" s="35">
        <v>2017</v>
      </c>
      <c r="I88" s="34"/>
      <c r="J88" s="61">
        <v>0.03170138888888889</v>
      </c>
      <c r="K88" s="34"/>
      <c r="L88" s="61"/>
      <c r="M88" s="61"/>
      <c r="N88" s="61"/>
      <c r="O88" s="61"/>
      <c r="P88" s="61">
        <v>0.0290162037037037</v>
      </c>
      <c r="Q88" s="61">
        <v>0.027384259259259257</v>
      </c>
      <c r="R88" s="61">
        <v>0.02614583333333333</v>
      </c>
      <c r="S88" s="112"/>
      <c r="T88" s="61"/>
      <c r="U88" s="61"/>
      <c r="V88" s="61"/>
      <c r="W88" s="61"/>
      <c r="X88" s="6"/>
      <c r="Y88" s="6"/>
      <c r="Z88" s="6"/>
      <c r="AA88" s="6"/>
      <c r="AB88" s="6"/>
      <c r="AC88" s="24"/>
      <c r="AD88" s="24"/>
    </row>
    <row r="89" spans="1:30" ht="12.75">
      <c r="A89" s="42" t="s">
        <v>464</v>
      </c>
      <c r="B89" s="130">
        <v>0.02619212962962963</v>
      </c>
      <c r="C89" s="73">
        <v>2019</v>
      </c>
      <c r="D89" s="74">
        <f>B89/10</f>
        <v>0.002619212962962963</v>
      </c>
      <c r="E89" s="34"/>
      <c r="F89" s="61">
        <v>0.026400462962962962</v>
      </c>
      <c r="G89" s="114">
        <f>+F89-B89</f>
        <v>0.0002083333333333312</v>
      </c>
      <c r="H89" s="35">
        <v>2018</v>
      </c>
      <c r="I89" s="34"/>
      <c r="J89" s="61">
        <v>0.031331018518518515</v>
      </c>
      <c r="K89" s="61"/>
      <c r="L89" s="61"/>
      <c r="M89" s="61"/>
      <c r="N89" s="61">
        <v>0.028148148148148148</v>
      </c>
      <c r="O89" s="61">
        <v>0.028229166666666666</v>
      </c>
      <c r="P89" s="61"/>
      <c r="Q89" s="61">
        <v>0.02836805555555556</v>
      </c>
      <c r="R89" s="61">
        <v>0.026400462962962962</v>
      </c>
      <c r="S89" s="112">
        <v>0.02619722222222222</v>
      </c>
      <c r="T89" s="61"/>
      <c r="U89" s="61"/>
      <c r="V89" s="61"/>
      <c r="W89" s="61"/>
      <c r="X89" s="6"/>
      <c r="Y89" s="6"/>
      <c r="Z89" s="6"/>
      <c r="AA89" s="6"/>
      <c r="AB89" s="6"/>
      <c r="AC89" s="24"/>
      <c r="AD89" s="24"/>
    </row>
    <row r="90" spans="1:30" ht="12.75">
      <c r="A90" s="34" t="s">
        <v>393</v>
      </c>
      <c r="B90" s="61">
        <v>0.026203703703703705</v>
      </c>
      <c r="C90" s="35">
        <v>2010</v>
      </c>
      <c r="D90" s="47">
        <f t="shared" si="1"/>
        <v>0.0026203703703703706</v>
      </c>
      <c r="E90" s="34"/>
      <c r="F90" s="61"/>
      <c r="G90" s="115"/>
      <c r="H90" s="47"/>
      <c r="I90" s="34"/>
      <c r="J90" s="61">
        <v>0.026203703703703705</v>
      </c>
      <c r="K90" s="61"/>
      <c r="L90" s="61"/>
      <c r="M90" s="61"/>
      <c r="N90" s="61"/>
      <c r="O90" s="61"/>
      <c r="P90" s="61"/>
      <c r="Q90" s="61"/>
      <c r="R90" s="61"/>
      <c r="S90" s="112"/>
      <c r="T90" s="61"/>
      <c r="U90" s="61"/>
      <c r="V90" s="61"/>
      <c r="W90" s="61"/>
      <c r="X90" s="6"/>
      <c r="Y90" s="6"/>
      <c r="Z90" s="100"/>
      <c r="AA90" s="6"/>
      <c r="AB90" s="6"/>
      <c r="AC90" s="24"/>
      <c r="AD90" s="24"/>
    </row>
    <row r="91" spans="1:30" ht="12.75">
      <c r="A91" s="34" t="s">
        <v>247</v>
      </c>
      <c r="B91" s="61">
        <v>0.026226851851851852</v>
      </c>
      <c r="C91" s="35">
        <v>2015</v>
      </c>
      <c r="D91" s="47">
        <f t="shared" si="1"/>
        <v>0.0026226851851851854</v>
      </c>
      <c r="E91" s="34"/>
      <c r="F91" s="61"/>
      <c r="G91" s="115"/>
      <c r="H91" s="47"/>
      <c r="I91" s="34"/>
      <c r="J91" s="61"/>
      <c r="K91" s="61"/>
      <c r="L91" s="61"/>
      <c r="M91" s="61"/>
      <c r="N91" s="61"/>
      <c r="O91" s="61">
        <v>0.026226851851851852</v>
      </c>
      <c r="P91" s="61"/>
      <c r="Q91" s="61"/>
      <c r="R91" s="61">
        <v>0.02917824074074074</v>
      </c>
      <c r="S91" s="112">
        <v>0.03306122685185185</v>
      </c>
      <c r="T91" s="61"/>
      <c r="U91" s="61"/>
      <c r="V91" s="61"/>
      <c r="W91" s="61"/>
      <c r="X91" s="6"/>
      <c r="Y91" s="6"/>
      <c r="Z91" s="100"/>
      <c r="AA91" s="6"/>
      <c r="AB91" s="6"/>
      <c r="AC91" s="24"/>
      <c r="AD91" s="24"/>
    </row>
    <row r="92" spans="1:30" ht="12.75">
      <c r="A92" s="34" t="s">
        <v>394</v>
      </c>
      <c r="B92" s="61">
        <v>0.02631944444444444</v>
      </c>
      <c r="C92" s="35">
        <v>2013</v>
      </c>
      <c r="D92" s="47">
        <f t="shared" si="1"/>
        <v>0.002631944444444444</v>
      </c>
      <c r="E92" s="34"/>
      <c r="F92" s="61"/>
      <c r="G92" s="115"/>
      <c r="H92" s="115"/>
      <c r="I92" s="34"/>
      <c r="J92" s="61"/>
      <c r="K92" s="61"/>
      <c r="L92" s="61"/>
      <c r="M92" s="61">
        <v>0.02631944444444444</v>
      </c>
      <c r="N92" s="61"/>
      <c r="O92" s="61"/>
      <c r="P92" s="61"/>
      <c r="Q92" s="61"/>
      <c r="R92" s="61"/>
      <c r="S92" s="112"/>
      <c r="T92" s="61"/>
      <c r="U92" s="61"/>
      <c r="V92" s="61"/>
      <c r="W92" s="61"/>
      <c r="X92" s="6"/>
      <c r="Y92" s="6"/>
      <c r="Z92" s="6"/>
      <c r="AA92" s="6"/>
      <c r="AB92" s="6"/>
      <c r="AC92" s="24"/>
      <c r="AD92" s="24"/>
    </row>
    <row r="93" spans="1:30" ht="12.75">
      <c r="A93" s="34" t="s">
        <v>272</v>
      </c>
      <c r="B93" s="61">
        <v>0.02638888888888889</v>
      </c>
      <c r="C93" s="35">
        <v>2010</v>
      </c>
      <c r="D93" s="47">
        <f>B93/10</f>
        <v>0.002638888888888889</v>
      </c>
      <c r="E93" s="34"/>
      <c r="F93" s="61"/>
      <c r="G93" s="115"/>
      <c r="H93" s="115"/>
      <c r="I93" s="34"/>
      <c r="J93" s="61">
        <v>0.02638888888888889</v>
      </c>
      <c r="K93" s="61"/>
      <c r="L93" s="61"/>
      <c r="M93" s="61"/>
      <c r="N93" s="61"/>
      <c r="O93" s="61"/>
      <c r="P93" s="61"/>
      <c r="Q93" s="61"/>
      <c r="R93" s="61"/>
      <c r="S93" s="112"/>
      <c r="T93" s="61"/>
      <c r="U93" s="61"/>
      <c r="V93" s="61"/>
      <c r="W93" s="61"/>
      <c r="X93" s="6"/>
      <c r="Y93" s="6"/>
      <c r="Z93" s="6"/>
      <c r="AA93" s="6"/>
      <c r="AB93" s="6"/>
      <c r="AC93" s="24"/>
      <c r="AD93" s="24"/>
    </row>
    <row r="94" spans="1:30" ht="12.75">
      <c r="A94" s="34" t="s">
        <v>256</v>
      </c>
      <c r="B94" s="61">
        <v>0.02638888888888889</v>
      </c>
      <c r="C94" s="35">
        <v>2009</v>
      </c>
      <c r="D94" s="47">
        <f t="shared" si="1"/>
        <v>0.002638888888888889</v>
      </c>
      <c r="E94" s="34"/>
      <c r="F94" s="61"/>
      <c r="G94" s="115"/>
      <c r="H94" s="115"/>
      <c r="I94" s="34"/>
      <c r="J94" s="61"/>
      <c r="K94" s="61"/>
      <c r="L94" s="61"/>
      <c r="M94" s="61"/>
      <c r="N94" s="61"/>
      <c r="O94" s="61"/>
      <c r="P94" s="61"/>
      <c r="Q94" s="61"/>
      <c r="R94" s="61"/>
      <c r="S94" s="112"/>
      <c r="T94" s="61"/>
      <c r="U94" s="61"/>
      <c r="V94" s="61"/>
      <c r="W94" s="61"/>
      <c r="X94" s="6"/>
      <c r="Y94" s="6"/>
      <c r="Z94" s="6"/>
      <c r="AA94" s="6"/>
      <c r="AB94" s="6"/>
      <c r="AC94" s="24"/>
      <c r="AD94" s="24"/>
    </row>
    <row r="95" spans="1:30" ht="12.75">
      <c r="A95" s="34" t="s">
        <v>255</v>
      </c>
      <c r="B95" s="61">
        <v>0.026412037037037036</v>
      </c>
      <c r="C95" s="35">
        <v>2017</v>
      </c>
      <c r="D95" s="47">
        <f>B95/10</f>
        <v>0.0026412037037037038</v>
      </c>
      <c r="E95" s="43"/>
      <c r="F95" s="61">
        <v>0.02695601851851852</v>
      </c>
      <c r="G95" s="114">
        <f>+F95-B95</f>
        <v>0.0005439814814814856</v>
      </c>
      <c r="H95" s="35">
        <v>2016</v>
      </c>
      <c r="I95" s="34"/>
      <c r="J95" s="61"/>
      <c r="K95" s="61"/>
      <c r="L95" s="61"/>
      <c r="M95" s="61"/>
      <c r="N95" s="61"/>
      <c r="O95" s="61"/>
      <c r="P95" s="61">
        <v>0.02695601851851852</v>
      </c>
      <c r="Q95" s="61">
        <v>0.026412037037037036</v>
      </c>
      <c r="R95" s="61">
        <v>0.027384259259259257</v>
      </c>
      <c r="S95" s="112"/>
      <c r="T95" s="61"/>
      <c r="U95" s="61"/>
      <c r="V95" s="61"/>
      <c r="W95" s="61"/>
      <c r="X95" s="6"/>
      <c r="Y95" s="6"/>
      <c r="Z95" s="6"/>
      <c r="AA95" s="6"/>
      <c r="AB95" s="6"/>
      <c r="AC95" s="24"/>
      <c r="AD95" s="24"/>
    </row>
    <row r="96" spans="1:30" ht="12.75">
      <c r="A96" s="34" t="s">
        <v>271</v>
      </c>
      <c r="B96" s="61">
        <v>0.026585648148148146</v>
      </c>
      <c r="C96" s="35">
        <v>2006</v>
      </c>
      <c r="D96" s="47">
        <f t="shared" si="1"/>
        <v>0.0026585648148148146</v>
      </c>
      <c r="E96" s="34"/>
      <c r="F96" s="61"/>
      <c r="G96" s="115"/>
      <c r="H96" s="115"/>
      <c r="I96" s="34"/>
      <c r="J96" s="61"/>
      <c r="K96" s="61"/>
      <c r="L96" s="61"/>
      <c r="M96" s="61"/>
      <c r="N96" s="61"/>
      <c r="O96" s="61"/>
      <c r="P96" s="61"/>
      <c r="Q96" s="61"/>
      <c r="R96" s="61"/>
      <c r="S96" s="112"/>
      <c r="T96" s="61"/>
      <c r="U96" s="61"/>
      <c r="V96" s="61"/>
      <c r="W96" s="61"/>
      <c r="X96" s="6"/>
      <c r="Y96" s="6"/>
      <c r="Z96" s="6"/>
      <c r="AA96" s="6"/>
      <c r="AB96" s="6"/>
      <c r="AC96" s="24"/>
      <c r="AD96" s="24"/>
    </row>
    <row r="97" spans="1:30" ht="12.75">
      <c r="A97" s="34" t="s">
        <v>293</v>
      </c>
      <c r="B97" s="61">
        <v>0.026793981481481485</v>
      </c>
      <c r="C97" s="35">
        <v>2010</v>
      </c>
      <c r="D97" s="47">
        <f t="shared" si="1"/>
        <v>0.0026793981481481486</v>
      </c>
      <c r="E97" s="34"/>
      <c r="F97" s="61"/>
      <c r="G97" s="115"/>
      <c r="H97" s="115"/>
      <c r="I97" s="34"/>
      <c r="J97" s="61">
        <v>0.026793981481481485</v>
      </c>
      <c r="K97" s="61"/>
      <c r="L97" s="61"/>
      <c r="M97" s="61"/>
      <c r="N97" s="61"/>
      <c r="O97" s="61"/>
      <c r="P97" s="61"/>
      <c r="Q97" s="61"/>
      <c r="R97" s="61"/>
      <c r="S97" s="112"/>
      <c r="T97" s="61"/>
      <c r="U97" s="61"/>
      <c r="V97" s="61"/>
      <c r="W97" s="61"/>
      <c r="X97" s="6"/>
      <c r="Y97" s="6"/>
      <c r="Z97" s="6"/>
      <c r="AA97" s="6"/>
      <c r="AB97" s="6"/>
      <c r="AC97" s="24"/>
      <c r="AD97" s="24"/>
    </row>
    <row r="98" spans="1:30" ht="12.75">
      <c r="A98" s="2" t="s">
        <v>349</v>
      </c>
      <c r="B98" s="61">
        <v>0.026875</v>
      </c>
      <c r="C98" s="35">
        <v>2018</v>
      </c>
      <c r="D98" s="47">
        <f>B98/10</f>
        <v>0.0026875</v>
      </c>
      <c r="E98" s="2"/>
      <c r="F98" s="61">
        <v>0.027222222222222228</v>
      </c>
      <c r="G98" s="114">
        <f>+F98-B98</f>
        <v>0.00034722222222222793</v>
      </c>
      <c r="H98" s="35">
        <v>2008</v>
      </c>
      <c r="I98" s="2"/>
      <c r="J98" s="24"/>
      <c r="K98" s="24">
        <v>0.027557870370370368</v>
      </c>
      <c r="L98" s="24">
        <v>0.027233796296296298</v>
      </c>
      <c r="M98" s="24"/>
      <c r="N98" s="24"/>
      <c r="O98" s="24">
        <v>0.03391203703703704</v>
      </c>
      <c r="P98" s="24"/>
      <c r="Q98" s="24">
        <v>0.030625</v>
      </c>
      <c r="R98" s="61">
        <v>0.026875</v>
      </c>
      <c r="S98" s="112"/>
      <c r="T98" s="61"/>
      <c r="U98" s="61"/>
      <c r="V98" s="61"/>
      <c r="W98" s="61"/>
      <c r="X98" s="6"/>
      <c r="Y98" s="6"/>
      <c r="Z98" s="6"/>
      <c r="AA98" s="6"/>
      <c r="AB98" s="6"/>
      <c r="AC98" s="24"/>
      <c r="AD98" s="24"/>
    </row>
    <row r="99" spans="1:30" ht="12.75">
      <c r="A99" s="34" t="s">
        <v>251</v>
      </c>
      <c r="B99" s="61">
        <v>0.02695601851851852</v>
      </c>
      <c r="C99" s="35">
        <v>2015</v>
      </c>
      <c r="D99" s="47">
        <f aca="true" t="shared" si="4" ref="D99:D118">B99/10</f>
        <v>0.0026956018518518522</v>
      </c>
      <c r="E99" s="43"/>
      <c r="F99" s="61">
        <v>0.02732638888888889</v>
      </c>
      <c r="G99" s="114">
        <f>+F99-B99</f>
        <v>0.00037037037037036813</v>
      </c>
      <c r="H99" s="35">
        <v>2014</v>
      </c>
      <c r="I99" s="34"/>
      <c r="J99" s="61"/>
      <c r="K99" s="61"/>
      <c r="L99" s="61"/>
      <c r="M99" s="61"/>
      <c r="N99" s="61">
        <v>0.02732638888888889</v>
      </c>
      <c r="O99" s="61">
        <v>0.02695601851851852</v>
      </c>
      <c r="P99" s="61"/>
      <c r="Q99" s="61"/>
      <c r="R99" s="61"/>
      <c r="S99" s="112"/>
      <c r="T99" s="61"/>
      <c r="U99" s="61"/>
      <c r="V99" s="61"/>
      <c r="W99" s="61"/>
      <c r="X99" s="6"/>
      <c r="Y99" s="6"/>
      <c r="Z99" s="6"/>
      <c r="AA99" s="6"/>
      <c r="AB99" s="6"/>
      <c r="AC99" s="24"/>
      <c r="AD99" s="24"/>
    </row>
    <row r="100" spans="1:23" ht="12.75">
      <c r="A100" s="2" t="s">
        <v>257</v>
      </c>
      <c r="B100" s="61">
        <v>0.02702546296296296</v>
      </c>
      <c r="C100" s="13">
        <v>2018</v>
      </c>
      <c r="D100" s="47">
        <f t="shared" si="4"/>
        <v>0.0027025462962962958</v>
      </c>
      <c r="E100" s="2"/>
      <c r="F100" s="24">
        <v>0.027615740740740743</v>
      </c>
      <c r="G100" s="114">
        <f>+F100-B100</f>
        <v>0.0005902777777777833</v>
      </c>
      <c r="H100" s="35">
        <v>2016</v>
      </c>
      <c r="I100" s="2"/>
      <c r="J100" s="24"/>
      <c r="K100" s="24"/>
      <c r="L100" s="24"/>
      <c r="M100" s="24"/>
      <c r="N100" s="24">
        <v>0.03247685185185185</v>
      </c>
      <c r="O100" s="24">
        <v>0.02832175925925926</v>
      </c>
      <c r="P100" s="24">
        <v>0.027615740740740743</v>
      </c>
      <c r="Q100" s="24">
        <v>0.027962962962962964</v>
      </c>
      <c r="R100" s="61">
        <v>0.02702546296296296</v>
      </c>
      <c r="S100" s="112">
        <v>0.028807638888888886</v>
      </c>
      <c r="T100" s="61"/>
      <c r="U100" s="61"/>
      <c r="V100" s="61"/>
      <c r="W100" s="61"/>
    </row>
    <row r="101" spans="1:30" ht="12.75">
      <c r="A101" s="34" t="s">
        <v>395</v>
      </c>
      <c r="B101" s="61">
        <v>0.027037037037037037</v>
      </c>
      <c r="C101" s="35">
        <v>2009</v>
      </c>
      <c r="D101" s="47">
        <f t="shared" si="4"/>
        <v>0.002703703703703704</v>
      </c>
      <c r="E101" s="43"/>
      <c r="F101" s="61"/>
      <c r="G101" s="47"/>
      <c r="H101" s="47"/>
      <c r="I101" s="34"/>
      <c r="J101" s="61"/>
      <c r="K101" s="61"/>
      <c r="L101" s="61"/>
      <c r="M101" s="61"/>
      <c r="N101" s="61"/>
      <c r="O101" s="61"/>
      <c r="P101" s="61"/>
      <c r="Q101" s="61"/>
      <c r="R101" s="61"/>
      <c r="S101" s="112"/>
      <c r="T101" s="61"/>
      <c r="U101" s="61"/>
      <c r="V101" s="61"/>
      <c r="W101" s="61"/>
      <c r="X101" s="6"/>
      <c r="Y101" s="6"/>
      <c r="Z101" s="6"/>
      <c r="AA101" s="6"/>
      <c r="AB101" s="6"/>
      <c r="AC101" s="24"/>
      <c r="AD101" s="24"/>
    </row>
    <row r="102" spans="1:30" ht="12.75">
      <c r="A102" s="34" t="s">
        <v>259</v>
      </c>
      <c r="B102" s="61">
        <v>0.027060185185185187</v>
      </c>
      <c r="C102" s="35">
        <v>2014</v>
      </c>
      <c r="D102" s="47">
        <f t="shared" si="4"/>
        <v>0.0027060185185185186</v>
      </c>
      <c r="E102" s="43"/>
      <c r="F102" s="61">
        <v>0.027650462962962963</v>
      </c>
      <c r="G102" s="114">
        <f>+F102-B102</f>
        <v>0.0005902777777777764</v>
      </c>
      <c r="H102" s="35">
        <v>2012</v>
      </c>
      <c r="I102" s="34"/>
      <c r="J102" s="61"/>
      <c r="K102" s="61"/>
      <c r="L102" s="61">
        <v>0.027650462962962963</v>
      </c>
      <c r="M102" s="61">
        <v>0.028125</v>
      </c>
      <c r="N102" s="61">
        <v>0.027060185185185187</v>
      </c>
      <c r="O102" s="61"/>
      <c r="P102" s="61">
        <v>0.02772800925925926</v>
      </c>
      <c r="Q102" s="61">
        <v>0.027824074074074074</v>
      </c>
      <c r="R102" s="34"/>
      <c r="S102" s="112">
        <v>0.027779050925925922</v>
      </c>
      <c r="T102" s="61"/>
      <c r="U102" s="61"/>
      <c r="V102" s="61"/>
      <c r="W102" s="61"/>
      <c r="X102" s="6"/>
      <c r="Y102" s="6"/>
      <c r="Z102" s="6"/>
      <c r="AA102" s="6"/>
      <c r="AB102" s="6"/>
      <c r="AC102" s="24"/>
      <c r="AD102" s="24"/>
    </row>
    <row r="103" spans="1:30" ht="12.75">
      <c r="A103" s="34" t="s">
        <v>308</v>
      </c>
      <c r="B103" s="61">
        <v>0.027222222222222228</v>
      </c>
      <c r="C103" s="35">
        <v>2014</v>
      </c>
      <c r="D103" s="47">
        <f t="shared" si="4"/>
        <v>0.0027222222222222227</v>
      </c>
      <c r="E103" s="34"/>
      <c r="F103" s="61">
        <v>0.02847222222222222</v>
      </c>
      <c r="G103" s="114">
        <f>+F103-B103</f>
        <v>0.0012499999999999942</v>
      </c>
      <c r="H103" s="35">
        <v>2012</v>
      </c>
      <c r="I103" s="34"/>
      <c r="J103" s="61"/>
      <c r="K103" s="34"/>
      <c r="L103" s="61">
        <v>0.02847222222222222</v>
      </c>
      <c r="M103" s="61">
        <v>0.029155092592592594</v>
      </c>
      <c r="N103" s="61">
        <v>0.027222222222222228</v>
      </c>
      <c r="O103" s="61"/>
      <c r="P103" s="61">
        <v>0.030417824074074076</v>
      </c>
      <c r="Q103" s="61"/>
      <c r="R103" s="34"/>
      <c r="S103" s="112"/>
      <c r="T103" s="61"/>
      <c r="U103" s="61"/>
      <c r="V103" s="61"/>
      <c r="W103" s="61"/>
      <c r="X103" s="6"/>
      <c r="Y103" s="6"/>
      <c r="Z103" s="6"/>
      <c r="AA103" s="6"/>
      <c r="AB103" s="6"/>
      <c r="AC103" s="24"/>
      <c r="AD103" s="24"/>
    </row>
    <row r="104" spans="1:30" ht="12.75">
      <c r="A104" s="2" t="s">
        <v>300</v>
      </c>
      <c r="B104" s="61">
        <v>0.027488425925925927</v>
      </c>
      <c r="C104" s="35">
        <v>2018</v>
      </c>
      <c r="D104" s="47">
        <f>B104/10</f>
        <v>0.0027488425925925927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4"/>
      <c r="R104" s="61">
        <v>0.027488425925925927</v>
      </c>
      <c r="S104" s="112"/>
      <c r="T104" s="61"/>
      <c r="U104" s="61"/>
      <c r="V104" s="61"/>
      <c r="W104" s="61"/>
      <c r="X104" s="6"/>
      <c r="Y104" s="6"/>
      <c r="Z104" s="6"/>
      <c r="AA104" s="6"/>
      <c r="AB104" s="6"/>
      <c r="AC104" s="24"/>
      <c r="AD104" s="24"/>
    </row>
    <row r="105" spans="1:30" ht="12.75">
      <c r="A105" s="34" t="s">
        <v>264</v>
      </c>
      <c r="B105" s="61">
        <v>0.02753472222222222</v>
      </c>
      <c r="C105" s="35">
        <v>2014</v>
      </c>
      <c r="D105" s="47">
        <f t="shared" si="4"/>
        <v>0.0027534722222222223</v>
      </c>
      <c r="E105" s="43"/>
      <c r="F105" s="61"/>
      <c r="G105" s="47"/>
      <c r="H105" s="47"/>
      <c r="I105" s="34"/>
      <c r="J105" s="61"/>
      <c r="K105" s="61"/>
      <c r="L105" s="61"/>
      <c r="M105" s="61"/>
      <c r="N105" s="61">
        <v>0.02753472222222222</v>
      </c>
      <c r="O105" s="61"/>
      <c r="P105" s="61"/>
      <c r="Q105" s="61"/>
      <c r="R105" s="61"/>
      <c r="S105" s="112"/>
      <c r="T105" s="61"/>
      <c r="U105" s="61"/>
      <c r="V105" s="61"/>
      <c r="W105" s="61"/>
      <c r="X105" s="6"/>
      <c r="Y105" s="6"/>
      <c r="Z105" s="6"/>
      <c r="AA105" s="6"/>
      <c r="AB105" s="6"/>
      <c r="AC105" s="24"/>
      <c r="AD105" s="24"/>
    </row>
    <row r="106" spans="1:30" ht="12.75">
      <c r="A106" s="34" t="s">
        <v>262</v>
      </c>
      <c r="B106" s="61">
        <v>0.027650462962962963</v>
      </c>
      <c r="C106" s="35">
        <v>2017</v>
      </c>
      <c r="D106" s="47">
        <f t="shared" si="4"/>
        <v>0.0027650462962962963</v>
      </c>
      <c r="E106" s="34"/>
      <c r="F106" s="61">
        <v>0.02952546296296296</v>
      </c>
      <c r="G106" s="114">
        <f>+F106-B106</f>
        <v>0.0018749999999999982</v>
      </c>
      <c r="H106" s="35">
        <v>2016</v>
      </c>
      <c r="I106" s="34"/>
      <c r="J106" s="61"/>
      <c r="K106" s="34"/>
      <c r="L106" s="61"/>
      <c r="M106" s="61">
        <v>0.030416666666666665</v>
      </c>
      <c r="N106" s="61"/>
      <c r="O106" s="61"/>
      <c r="P106" s="61">
        <v>0.02952546296296296</v>
      </c>
      <c r="Q106" s="61">
        <v>0.027650462962962963</v>
      </c>
      <c r="R106" s="61"/>
      <c r="S106" s="112"/>
      <c r="T106" s="61"/>
      <c r="U106" s="61"/>
      <c r="V106" s="61"/>
      <c r="W106" s="61"/>
      <c r="X106" s="6"/>
      <c r="Y106" s="6"/>
      <c r="Z106" s="6"/>
      <c r="AA106" s="6"/>
      <c r="AB106" s="6"/>
      <c r="AC106" s="24"/>
      <c r="AD106" s="24"/>
    </row>
    <row r="107" spans="1:30" ht="12.75">
      <c r="A107" s="34" t="s">
        <v>261</v>
      </c>
      <c r="B107" s="61">
        <v>0.027707175925925923</v>
      </c>
      <c r="C107" s="35">
        <v>2016</v>
      </c>
      <c r="D107" s="47">
        <f>B107/10</f>
        <v>0.0027707175925925924</v>
      </c>
      <c r="E107" s="43"/>
      <c r="F107" s="61"/>
      <c r="G107" s="114"/>
      <c r="H107" s="35"/>
      <c r="I107" s="34"/>
      <c r="J107" s="61"/>
      <c r="K107" s="61"/>
      <c r="L107" s="61"/>
      <c r="M107" s="61"/>
      <c r="N107" s="61"/>
      <c r="O107" s="61"/>
      <c r="P107" s="61">
        <v>0.027707175925925923</v>
      </c>
      <c r="Q107" s="61">
        <v>0.027997685185185184</v>
      </c>
      <c r="R107" s="61">
        <v>0.028692129629629633</v>
      </c>
      <c r="S107" s="112"/>
      <c r="T107" s="61"/>
      <c r="U107" s="61"/>
      <c r="V107" s="61"/>
      <c r="W107" s="61"/>
      <c r="X107" s="6"/>
      <c r="Y107" s="6"/>
      <c r="Z107" s="6"/>
      <c r="AA107" s="6"/>
      <c r="AB107" s="6"/>
      <c r="AC107" s="24"/>
      <c r="AD107" s="24"/>
    </row>
    <row r="108" spans="1:30" ht="12.75">
      <c r="A108" s="34" t="s">
        <v>270</v>
      </c>
      <c r="B108" s="61">
        <v>0.028333333333333332</v>
      </c>
      <c r="C108" s="35">
        <v>2017</v>
      </c>
      <c r="D108" s="47">
        <f t="shared" si="4"/>
        <v>0.002833333333333333</v>
      </c>
      <c r="E108" s="34"/>
      <c r="F108" s="61">
        <v>0.02935185185185185</v>
      </c>
      <c r="G108" s="114">
        <f>+F108-B108</f>
        <v>0.0010185185185185193</v>
      </c>
      <c r="H108" s="35">
        <v>2016</v>
      </c>
      <c r="I108" s="34"/>
      <c r="J108" s="61"/>
      <c r="K108" s="34"/>
      <c r="L108" s="61"/>
      <c r="M108" s="61"/>
      <c r="N108" s="61"/>
      <c r="O108" s="61"/>
      <c r="P108" s="61">
        <v>0.02935185185185185</v>
      </c>
      <c r="Q108" s="61">
        <v>0.028333333333333332</v>
      </c>
      <c r="R108" s="61"/>
      <c r="S108" s="112"/>
      <c r="T108" s="61"/>
      <c r="U108" s="61"/>
      <c r="V108" s="61"/>
      <c r="W108" s="61"/>
      <c r="X108" s="6"/>
      <c r="Y108" s="6"/>
      <c r="Z108" s="6"/>
      <c r="AA108" s="6"/>
      <c r="AB108" s="6"/>
      <c r="AC108" s="24"/>
      <c r="AD108" s="24"/>
    </row>
    <row r="109" spans="1:30" ht="12.75">
      <c r="A109" s="42" t="s">
        <v>268</v>
      </c>
      <c r="B109" s="130">
        <v>0.028599537037037034</v>
      </c>
      <c r="C109" s="73">
        <v>2019</v>
      </c>
      <c r="D109" s="74">
        <f>B109/10</f>
        <v>0.0028599537037037035</v>
      </c>
      <c r="E109" s="43"/>
      <c r="F109" s="61">
        <v>0.029247685185185186</v>
      </c>
      <c r="G109" s="114">
        <f>+F109-B109</f>
        <v>0.0006481481481481512</v>
      </c>
      <c r="H109" s="35">
        <v>2018</v>
      </c>
      <c r="I109" s="34"/>
      <c r="J109" s="61"/>
      <c r="K109" s="61"/>
      <c r="L109" s="61"/>
      <c r="M109" s="61"/>
      <c r="N109" s="61"/>
      <c r="O109" s="61">
        <v>0.032858796296296296</v>
      </c>
      <c r="P109" s="61">
        <v>0.031180555555555555</v>
      </c>
      <c r="Q109" s="61">
        <v>0.030358796296296297</v>
      </c>
      <c r="R109" s="61">
        <v>0.029247685185185186</v>
      </c>
      <c r="S109" s="112">
        <v>0.028602199074074075</v>
      </c>
      <c r="T109" s="61"/>
      <c r="U109" s="61"/>
      <c r="V109" s="61"/>
      <c r="W109" s="61"/>
      <c r="X109" s="6"/>
      <c r="Y109" s="6"/>
      <c r="Z109" s="6"/>
      <c r="AA109" s="6"/>
      <c r="AB109" s="6"/>
      <c r="AC109" s="24"/>
      <c r="AD109" s="24"/>
    </row>
    <row r="110" spans="1:30" ht="12.75">
      <c r="A110" s="34" t="s">
        <v>265</v>
      </c>
      <c r="B110" s="61">
        <v>0.028749999999999998</v>
      </c>
      <c r="C110" s="35">
        <v>2018</v>
      </c>
      <c r="D110" s="47">
        <f>B110/10</f>
        <v>0.002875</v>
      </c>
      <c r="E110" s="43"/>
      <c r="F110" s="61">
        <v>0.02990740740740741</v>
      </c>
      <c r="G110" s="114">
        <f>+F110-B110</f>
        <v>0.0011574074074074125</v>
      </c>
      <c r="H110" s="35">
        <v>2014</v>
      </c>
      <c r="I110" s="34"/>
      <c r="J110" s="61"/>
      <c r="K110" s="61"/>
      <c r="L110" s="61"/>
      <c r="M110" s="61"/>
      <c r="N110" s="61">
        <v>0.02990740740740741</v>
      </c>
      <c r="O110" s="61"/>
      <c r="P110" s="61">
        <v>0.03166435185185185</v>
      </c>
      <c r="Q110" s="61">
        <v>0.02990740740740741</v>
      </c>
      <c r="R110" s="61">
        <v>0.028749999999999998</v>
      </c>
      <c r="S110" s="112">
        <v>0.029803356481481483</v>
      </c>
      <c r="T110" s="61"/>
      <c r="U110" s="61"/>
      <c r="V110" s="61"/>
      <c r="W110" s="61"/>
      <c r="X110" s="6"/>
      <c r="Y110" s="6"/>
      <c r="Z110" s="6"/>
      <c r="AA110" s="6"/>
      <c r="AB110" s="6"/>
      <c r="AC110" s="24"/>
      <c r="AD110" s="24"/>
    </row>
    <row r="111" spans="1:30" ht="12.75">
      <c r="A111" s="34" t="s">
        <v>396</v>
      </c>
      <c r="B111" s="61">
        <v>0.029201388888888888</v>
      </c>
      <c r="C111" s="35">
        <v>2014</v>
      </c>
      <c r="D111" s="47">
        <f t="shared" si="4"/>
        <v>0.002920138888888889</v>
      </c>
      <c r="E111" s="34"/>
      <c r="F111" s="34"/>
      <c r="G111" s="34"/>
      <c r="H111" s="34"/>
      <c r="I111" s="34"/>
      <c r="J111" s="61"/>
      <c r="K111" s="34"/>
      <c r="L111" s="34"/>
      <c r="M111" s="34"/>
      <c r="N111" s="61">
        <v>0.029201388888888888</v>
      </c>
      <c r="O111" s="61">
        <v>0.02954861111111111</v>
      </c>
      <c r="P111" s="61"/>
      <c r="Q111" s="61">
        <v>0.030821759259259257</v>
      </c>
      <c r="R111" s="61"/>
      <c r="S111" s="112"/>
      <c r="T111" s="61"/>
      <c r="U111" s="61"/>
      <c r="V111" s="61"/>
      <c r="W111" s="61"/>
      <c r="X111" s="6"/>
      <c r="Y111" s="6"/>
      <c r="Z111" s="6"/>
      <c r="AA111" s="6"/>
      <c r="AB111" s="6"/>
      <c r="AC111" s="24"/>
      <c r="AD111" s="24"/>
    </row>
    <row r="112" spans="1:30" ht="12.75">
      <c r="A112" s="34" t="s">
        <v>262</v>
      </c>
      <c r="B112" s="61">
        <v>0.02925925925925926</v>
      </c>
      <c r="C112" s="35">
        <v>2013</v>
      </c>
      <c r="D112" s="47">
        <f t="shared" si="4"/>
        <v>0.002925925925925926</v>
      </c>
      <c r="E112" s="43"/>
      <c r="F112" s="61">
        <v>0.029629629629629627</v>
      </c>
      <c r="G112" s="114">
        <f>+F112-B112</f>
        <v>0.00037037037037036813</v>
      </c>
      <c r="H112" s="35">
        <v>2012</v>
      </c>
      <c r="I112" s="34"/>
      <c r="J112" s="61"/>
      <c r="K112" s="61">
        <v>0.03204861111111111</v>
      </c>
      <c r="L112" s="61">
        <v>0.029629629629629627</v>
      </c>
      <c r="M112" s="61">
        <v>0.02925925925925926</v>
      </c>
      <c r="N112" s="61"/>
      <c r="O112" s="61"/>
      <c r="P112" s="61"/>
      <c r="Q112" s="61"/>
      <c r="R112" s="61"/>
      <c r="S112" s="112"/>
      <c r="T112" s="61"/>
      <c r="U112" s="61"/>
      <c r="V112" s="61"/>
      <c r="W112" s="61"/>
      <c r="X112" s="6"/>
      <c r="Y112" s="6"/>
      <c r="Z112" s="6"/>
      <c r="AA112" s="6"/>
      <c r="AB112" s="6"/>
      <c r="AC112" s="24"/>
      <c r="AD112" s="24"/>
    </row>
    <row r="113" spans="1:30" s="2" customFormat="1" ht="12.75">
      <c r="A113" s="34" t="s">
        <v>269</v>
      </c>
      <c r="B113" s="61">
        <v>0.030162037037037032</v>
      </c>
      <c r="C113" s="35">
        <v>2014</v>
      </c>
      <c r="D113" s="47">
        <f>B113/10</f>
        <v>0.0030162037037037032</v>
      </c>
      <c r="E113" s="43"/>
      <c r="F113" s="61">
        <v>0.033402777777777774</v>
      </c>
      <c r="G113" s="114">
        <f>+F113-B113</f>
        <v>0.003240740740740742</v>
      </c>
      <c r="H113" s="35">
        <v>2012</v>
      </c>
      <c r="I113" s="34"/>
      <c r="J113" s="61"/>
      <c r="K113" s="61">
        <v>0.03900462962962963</v>
      </c>
      <c r="L113" s="61">
        <v>0.033402777777777774</v>
      </c>
      <c r="M113" s="61">
        <v>0.040150462962962964</v>
      </c>
      <c r="N113" s="61">
        <v>0.030162037037037032</v>
      </c>
      <c r="O113" s="61"/>
      <c r="P113" s="61"/>
      <c r="Q113" s="61"/>
      <c r="R113" s="61"/>
      <c r="S113" s="112"/>
      <c r="T113" s="61"/>
      <c r="U113" s="61"/>
      <c r="V113" s="61"/>
      <c r="W113" s="61"/>
      <c r="X113" s="34"/>
      <c r="Y113" s="34"/>
      <c r="Z113" s="34"/>
      <c r="AA113" s="34"/>
      <c r="AB113" s="34"/>
      <c r="AC113" s="24"/>
      <c r="AD113" s="24"/>
    </row>
    <row r="114" spans="1:30" ht="12.75">
      <c r="A114" s="34" t="s">
        <v>273</v>
      </c>
      <c r="B114" s="61">
        <v>0.03152777777777777</v>
      </c>
      <c r="C114" s="35">
        <v>2013</v>
      </c>
      <c r="D114" s="47">
        <f t="shared" si="4"/>
        <v>0.0031527777777777773</v>
      </c>
      <c r="E114" s="43"/>
      <c r="F114" s="61"/>
      <c r="G114" s="114"/>
      <c r="H114" s="35"/>
      <c r="I114" s="34"/>
      <c r="J114" s="61"/>
      <c r="K114" s="61"/>
      <c r="L114" s="61"/>
      <c r="M114" s="61">
        <v>0.03152777777777777</v>
      </c>
      <c r="N114" s="61">
        <v>0.03217592592592593</v>
      </c>
      <c r="O114" s="61"/>
      <c r="P114" s="61"/>
      <c r="Q114" s="61"/>
      <c r="R114" s="61"/>
      <c r="S114" s="112"/>
      <c r="T114" s="61"/>
      <c r="U114" s="61"/>
      <c r="V114" s="61"/>
      <c r="W114" s="61"/>
      <c r="X114" s="6"/>
      <c r="Y114" s="6"/>
      <c r="Z114" s="6"/>
      <c r="AA114" s="6"/>
      <c r="AB114" s="6"/>
      <c r="AC114" s="24"/>
      <c r="AD114" s="24"/>
    </row>
    <row r="115" spans="1:30" ht="12.75">
      <c r="A115" s="2" t="s">
        <v>399</v>
      </c>
      <c r="B115" s="61">
        <v>0.033715277777777775</v>
      </c>
      <c r="C115" s="35">
        <v>2018</v>
      </c>
      <c r="D115" s="47">
        <f>B115/10</f>
        <v>0.0033715277777777775</v>
      </c>
      <c r="E115" s="2"/>
      <c r="F115" s="61">
        <v>0.03434027777777778</v>
      </c>
      <c r="G115" s="114">
        <f>+F115-B115</f>
        <v>0.0006250000000000075</v>
      </c>
      <c r="H115" s="13">
        <v>2014</v>
      </c>
      <c r="I115" s="2"/>
      <c r="J115" s="2"/>
      <c r="K115" s="2"/>
      <c r="L115" s="2"/>
      <c r="M115" s="2"/>
      <c r="N115" s="61">
        <v>0.03434027777777778</v>
      </c>
      <c r="O115" s="2"/>
      <c r="P115" s="88"/>
      <c r="Q115" s="24"/>
      <c r="R115" s="61">
        <v>0.033715277777777775</v>
      </c>
      <c r="S115" s="112"/>
      <c r="T115" s="61"/>
      <c r="U115" s="61"/>
      <c r="V115" s="61"/>
      <c r="W115" s="61"/>
      <c r="X115" s="6"/>
      <c r="Y115" s="6"/>
      <c r="Z115" s="6"/>
      <c r="AA115" s="6"/>
      <c r="AB115" s="6"/>
      <c r="AC115" s="24"/>
      <c r="AD115" s="24"/>
    </row>
    <row r="116" spans="1:30" ht="12.75">
      <c r="A116" s="34" t="s">
        <v>274</v>
      </c>
      <c r="B116" s="61">
        <v>0.03431712962962963</v>
      </c>
      <c r="C116" s="35">
        <v>2017</v>
      </c>
      <c r="D116" s="47">
        <f t="shared" si="4"/>
        <v>0.003431712962962963</v>
      </c>
      <c r="E116" s="43"/>
      <c r="F116" s="61">
        <v>0.034618055555555555</v>
      </c>
      <c r="G116" s="114">
        <f>+F116-B116</f>
        <v>0.0003009259259259267</v>
      </c>
      <c r="H116" s="35">
        <v>2016</v>
      </c>
      <c r="I116" s="34"/>
      <c r="J116" s="61"/>
      <c r="K116" s="61"/>
      <c r="L116" s="61"/>
      <c r="M116" s="61"/>
      <c r="N116" s="61"/>
      <c r="O116" s="61"/>
      <c r="P116" s="61">
        <v>0.034618055555555555</v>
      </c>
      <c r="Q116" s="61">
        <v>0.03431712962962963</v>
      </c>
      <c r="R116" s="61"/>
      <c r="S116" s="112"/>
      <c r="T116" s="61"/>
      <c r="U116" s="61"/>
      <c r="V116" s="61"/>
      <c r="W116" s="61"/>
      <c r="X116" s="6"/>
      <c r="Y116" s="6"/>
      <c r="Z116" s="6"/>
      <c r="AA116" s="6"/>
      <c r="AB116" s="6"/>
      <c r="AC116" s="24"/>
      <c r="AD116" s="24"/>
    </row>
    <row r="117" spans="1:23" ht="12.75">
      <c r="A117" s="2" t="s">
        <v>345</v>
      </c>
      <c r="B117" s="61">
        <v>0.0372337962962963</v>
      </c>
      <c r="C117" s="35">
        <v>2018</v>
      </c>
      <c r="D117" s="47">
        <f>B117/10</f>
        <v>0.00372337962962963</v>
      </c>
      <c r="E117" s="2"/>
      <c r="F117" s="61">
        <v>0.039247685185185184</v>
      </c>
      <c r="G117" s="114">
        <f>+F117-B117</f>
        <v>0.0020138888888888845</v>
      </c>
      <c r="H117" s="35">
        <v>2016</v>
      </c>
      <c r="I117" s="2"/>
      <c r="J117" s="2"/>
      <c r="K117" s="2"/>
      <c r="L117" s="2"/>
      <c r="M117" s="2"/>
      <c r="N117" s="2"/>
      <c r="O117" s="2"/>
      <c r="P117" s="61">
        <v>0.039247685185185184</v>
      </c>
      <c r="Q117" s="24"/>
      <c r="R117" s="61">
        <v>0.0372337962962963</v>
      </c>
      <c r="S117" s="112"/>
      <c r="T117" s="61"/>
      <c r="U117" s="61"/>
      <c r="V117" s="61"/>
      <c r="W117" s="61"/>
    </row>
    <row r="118" spans="1:30" ht="12.75">
      <c r="A118" s="34" t="s">
        <v>397</v>
      </c>
      <c r="B118" s="61">
        <v>0.04024305555555556</v>
      </c>
      <c r="C118" s="35">
        <v>2017</v>
      </c>
      <c r="D118" s="47">
        <f t="shared" si="4"/>
        <v>0.004024305555555556</v>
      </c>
      <c r="E118" s="43"/>
      <c r="F118" s="61"/>
      <c r="G118" s="114"/>
      <c r="H118" s="35"/>
      <c r="I118" s="34"/>
      <c r="J118" s="61"/>
      <c r="K118" s="61"/>
      <c r="L118" s="61"/>
      <c r="M118" s="61"/>
      <c r="N118" s="61"/>
      <c r="O118" s="61"/>
      <c r="P118" s="61"/>
      <c r="Q118" s="61">
        <v>0.04024305555555556</v>
      </c>
      <c r="R118" s="61"/>
      <c r="S118" s="112"/>
      <c r="T118" s="61"/>
      <c r="U118" s="61"/>
      <c r="V118" s="61"/>
      <c r="W118" s="61"/>
      <c r="X118" s="6"/>
      <c r="Y118" s="6"/>
      <c r="Z118" s="6"/>
      <c r="AA118" s="6"/>
      <c r="AB118" s="6"/>
      <c r="AC118" s="24"/>
      <c r="AD118" s="24"/>
    </row>
    <row r="119" spans="1:30" ht="12.75">
      <c r="A119" s="34"/>
      <c r="B119" s="79"/>
      <c r="C119" s="34"/>
      <c r="D119" s="43"/>
      <c r="E119" s="34"/>
      <c r="F119" s="34"/>
      <c r="G119" s="34"/>
      <c r="H119" s="34"/>
      <c r="I119" s="34"/>
      <c r="J119" s="34"/>
      <c r="K119" s="34"/>
      <c r="L119" s="61"/>
      <c r="M119" s="61"/>
      <c r="N119" s="61"/>
      <c r="O119" s="61"/>
      <c r="P119" s="61"/>
      <c r="Q119" s="61"/>
      <c r="R119" s="61"/>
      <c r="S119" s="112"/>
      <c r="T119" s="61"/>
      <c r="U119" s="61"/>
      <c r="V119" s="61"/>
      <c r="W119" s="61"/>
      <c r="X119" s="6"/>
      <c r="Y119" s="6"/>
      <c r="Z119" s="6"/>
      <c r="AA119" s="6"/>
      <c r="AB119" s="6"/>
      <c r="AC119" s="24"/>
      <c r="AD119" s="24"/>
    </row>
    <row r="120" spans="1:30" ht="12.75">
      <c r="A120" s="41" t="s">
        <v>161</v>
      </c>
      <c r="B120" s="79"/>
      <c r="C120" s="34"/>
      <c r="D120" s="43"/>
      <c r="E120" s="34"/>
      <c r="F120" s="34"/>
      <c r="G120" s="34"/>
      <c r="H120" s="34"/>
      <c r="I120" s="34"/>
      <c r="J120" s="34"/>
      <c r="K120" s="34"/>
      <c r="L120" s="61"/>
      <c r="M120" s="61"/>
      <c r="N120" s="61"/>
      <c r="O120" s="61"/>
      <c r="P120" s="61"/>
      <c r="Q120" s="61"/>
      <c r="R120" s="61"/>
      <c r="S120" s="112"/>
      <c r="T120" s="61"/>
      <c r="U120" s="61"/>
      <c r="V120" s="61"/>
      <c r="W120" s="61"/>
      <c r="X120" s="6"/>
      <c r="Y120" s="6"/>
      <c r="Z120" s="6"/>
      <c r="AA120" s="6"/>
      <c r="AB120" s="6"/>
      <c r="AC120" s="24"/>
      <c r="AD120" s="24"/>
    </row>
    <row r="121" spans="1:23" ht="12.75" customHeight="1">
      <c r="A121" s="142" t="s">
        <v>330</v>
      </c>
      <c r="B121" s="143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24"/>
      <c r="R121" s="60"/>
      <c r="S121" s="112">
        <v>0.028386342592592595</v>
      </c>
      <c r="T121" s="61"/>
      <c r="U121" s="61"/>
      <c r="V121" s="61"/>
      <c r="W121" s="61"/>
    </row>
    <row r="122" spans="1:30" ht="12.75" customHeight="1">
      <c r="A122" s="118" t="s">
        <v>407</v>
      </c>
      <c r="B122" s="144"/>
      <c r="C122" s="118"/>
      <c r="D122" s="118"/>
      <c r="E122" s="118"/>
      <c r="F122" s="118"/>
      <c r="G122" s="118"/>
      <c r="H122" s="118"/>
      <c r="I122" s="118"/>
      <c r="J122" s="118"/>
      <c r="K122" s="61">
        <v>0.025879629629629627</v>
      </c>
      <c r="L122" s="61">
        <v>0.025879629629629627</v>
      </c>
      <c r="M122" s="61">
        <v>0.025590277777777778</v>
      </c>
      <c r="N122" s="61">
        <v>0.0250462962962963</v>
      </c>
      <c r="O122" s="61"/>
      <c r="P122" s="61"/>
      <c r="Q122" s="61"/>
      <c r="R122" s="61">
        <v>0.026608796296296297</v>
      </c>
      <c r="S122" s="112">
        <v>0.02611990740740741</v>
      </c>
      <c r="T122" s="61"/>
      <c r="U122" s="61"/>
      <c r="V122" s="61"/>
      <c r="W122" s="61"/>
      <c r="X122" s="6"/>
      <c r="Y122" s="6"/>
      <c r="Z122" s="6"/>
      <c r="AA122" s="6"/>
      <c r="AB122" s="6"/>
      <c r="AC122" s="24"/>
      <c r="AD122" s="24"/>
    </row>
    <row r="123" spans="1:30" ht="12.75" customHeight="1">
      <c r="A123" s="142" t="s">
        <v>313</v>
      </c>
      <c r="B123" s="143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24"/>
      <c r="R123" s="60"/>
      <c r="S123" s="112">
        <v>0.03045324074074074</v>
      </c>
      <c r="T123" s="61"/>
      <c r="U123" s="61"/>
      <c r="V123" s="61"/>
      <c r="W123" s="61"/>
      <c r="X123" s="6"/>
      <c r="Y123" s="6"/>
      <c r="Z123" s="6"/>
      <c r="AA123" s="6"/>
      <c r="AB123" s="6"/>
      <c r="AC123" s="24"/>
      <c r="AD123" s="24"/>
    </row>
    <row r="124" spans="1:30" ht="12.75" customHeight="1">
      <c r="A124" s="142" t="s">
        <v>505</v>
      </c>
      <c r="B124" s="143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24"/>
      <c r="R124" s="60"/>
      <c r="S124" s="112">
        <v>0.02880428240740741</v>
      </c>
      <c r="T124" s="61"/>
      <c r="U124" s="61"/>
      <c r="V124" s="61"/>
      <c r="W124" s="61"/>
      <c r="X124" s="6"/>
      <c r="Y124" s="6"/>
      <c r="Z124" s="6"/>
      <c r="AA124" s="6"/>
      <c r="AB124" s="6"/>
      <c r="AC124" s="24"/>
      <c r="AD124" s="24"/>
    </row>
    <row r="125" spans="1:30" ht="12.75" customHeight="1">
      <c r="A125" s="118" t="s">
        <v>375</v>
      </c>
      <c r="B125" s="144"/>
      <c r="C125" s="118"/>
      <c r="D125" s="118"/>
      <c r="E125" s="118"/>
      <c r="F125" s="118"/>
      <c r="G125" s="118"/>
      <c r="H125" s="118"/>
      <c r="I125" s="118"/>
      <c r="J125" s="118"/>
      <c r="K125" s="118"/>
      <c r="L125" s="61"/>
      <c r="M125" s="61">
        <v>0.023576388888888893</v>
      </c>
      <c r="N125" s="61"/>
      <c r="O125" s="61"/>
      <c r="P125" s="61"/>
      <c r="Q125" s="61">
        <v>0.023645833333333335</v>
      </c>
      <c r="R125" s="61">
        <v>0.02525462962962963</v>
      </c>
      <c r="S125" s="112">
        <v>0.023768865740740743</v>
      </c>
      <c r="T125" s="61"/>
      <c r="U125" s="61"/>
      <c r="V125" s="61"/>
      <c r="W125" s="61"/>
      <c r="X125" s="6"/>
      <c r="Y125" s="6"/>
      <c r="Z125" s="6"/>
      <c r="AA125" s="6"/>
      <c r="AB125" s="6"/>
      <c r="AC125" s="24"/>
      <c r="AD125" s="24"/>
    </row>
    <row r="126" spans="1:30" ht="12.75" customHeight="1">
      <c r="A126" s="118" t="s">
        <v>373</v>
      </c>
      <c r="B126" s="144"/>
      <c r="C126" s="118"/>
      <c r="D126" s="118"/>
      <c r="E126" s="118"/>
      <c r="F126" s="118"/>
      <c r="G126" s="118"/>
      <c r="H126" s="118"/>
      <c r="I126" s="118"/>
      <c r="J126" s="118"/>
      <c r="K126" s="61">
        <v>0.027453703703703702</v>
      </c>
      <c r="L126" s="61"/>
      <c r="M126" s="61">
        <v>0.026539351851851852</v>
      </c>
      <c r="N126" s="61"/>
      <c r="O126" s="61"/>
      <c r="P126" s="61"/>
      <c r="Q126" s="61"/>
      <c r="R126" s="61"/>
      <c r="S126" s="112"/>
      <c r="T126" s="61"/>
      <c r="U126" s="61"/>
      <c r="V126" s="61"/>
      <c r="W126" s="61"/>
      <c r="X126" s="6"/>
      <c r="Y126" s="6"/>
      <c r="Z126" s="6"/>
      <c r="AA126" s="6"/>
      <c r="AB126" s="6"/>
      <c r="AC126" s="24"/>
      <c r="AD126" s="24"/>
    </row>
    <row r="127" spans="1:30" ht="12.75" customHeight="1">
      <c r="A127" s="118" t="s">
        <v>372</v>
      </c>
      <c r="B127" s="144"/>
      <c r="C127" s="118"/>
      <c r="D127" s="118"/>
      <c r="E127" s="118"/>
      <c r="F127" s="118"/>
      <c r="G127" s="118"/>
      <c r="H127" s="118"/>
      <c r="I127" s="118"/>
      <c r="J127" s="118"/>
      <c r="K127" s="118"/>
      <c r="L127" s="61"/>
      <c r="M127" s="61">
        <v>0.023206018518518515</v>
      </c>
      <c r="N127" s="61"/>
      <c r="O127" s="61"/>
      <c r="P127" s="61"/>
      <c r="Q127" s="61"/>
      <c r="R127" s="61"/>
      <c r="S127" s="112"/>
      <c r="T127" s="61"/>
      <c r="U127" s="61"/>
      <c r="V127" s="61"/>
      <c r="W127" s="61"/>
      <c r="X127" s="6"/>
      <c r="Y127" s="6"/>
      <c r="Z127" s="6"/>
      <c r="AA127" s="6"/>
      <c r="AB127" s="6"/>
      <c r="AC127" s="24"/>
      <c r="AD127" s="24"/>
    </row>
    <row r="128" spans="1:30" ht="12.75" customHeight="1">
      <c r="A128" s="145" t="s">
        <v>360</v>
      </c>
      <c r="B128" s="146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24"/>
      <c r="R128" s="61">
        <v>0.025520833333333336</v>
      </c>
      <c r="S128" s="112"/>
      <c r="T128" s="61"/>
      <c r="U128" s="61"/>
      <c r="V128" s="61"/>
      <c r="W128" s="61"/>
      <c r="X128" s="6"/>
      <c r="Y128" s="6"/>
      <c r="Z128" s="6"/>
      <c r="AA128" s="6"/>
      <c r="AB128" s="6"/>
      <c r="AC128" s="24"/>
      <c r="AD128" s="24"/>
    </row>
    <row r="129" spans="1:30" ht="12.75" customHeight="1">
      <c r="A129" s="142" t="s">
        <v>223</v>
      </c>
      <c r="B129" s="143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24"/>
      <c r="R129" s="60"/>
      <c r="S129" s="112">
        <v>0.024036574074074075</v>
      </c>
      <c r="T129" s="61"/>
      <c r="U129" s="61"/>
      <c r="V129" s="61"/>
      <c r="W129" s="61"/>
      <c r="X129" s="6"/>
      <c r="Y129" s="6"/>
      <c r="Z129" s="6"/>
      <c r="AA129" s="6"/>
      <c r="AB129" s="6"/>
      <c r="AC129" s="24"/>
      <c r="AD129" s="24"/>
    </row>
    <row r="130" spans="1:30" ht="12.75" customHeight="1">
      <c r="A130" s="118" t="s">
        <v>378</v>
      </c>
      <c r="B130" s="144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61">
        <v>0.025069444444444446</v>
      </c>
      <c r="O130" s="61"/>
      <c r="P130" s="61"/>
      <c r="Q130" s="61"/>
      <c r="R130" s="118"/>
      <c r="S130" s="112"/>
      <c r="T130" s="61"/>
      <c r="U130" s="61"/>
      <c r="V130" s="61"/>
      <c r="W130" s="61"/>
      <c r="X130" s="6"/>
      <c r="Y130" s="6"/>
      <c r="Z130" s="6"/>
      <c r="AA130" s="6"/>
      <c r="AB130" s="6"/>
      <c r="AC130" s="24"/>
      <c r="AD130" s="24"/>
    </row>
    <row r="131" spans="1:30" ht="12.75" customHeight="1">
      <c r="A131" s="142" t="s">
        <v>553</v>
      </c>
      <c r="B131" s="143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24"/>
      <c r="R131" s="60"/>
      <c r="S131" s="112">
        <v>0.0300900462962963</v>
      </c>
      <c r="T131" s="61"/>
      <c r="U131" s="61"/>
      <c r="V131" s="61"/>
      <c r="W131" s="61"/>
      <c r="X131" s="6"/>
      <c r="Y131" s="6"/>
      <c r="Z131" s="6"/>
      <c r="AA131" s="6"/>
      <c r="AB131" s="6"/>
      <c r="AC131" s="24"/>
      <c r="AD131" s="24"/>
    </row>
    <row r="132" spans="1:30" ht="12.75" customHeight="1">
      <c r="A132" s="118" t="s">
        <v>236</v>
      </c>
      <c r="B132" s="61"/>
      <c r="C132" s="35"/>
      <c r="D132" s="47"/>
      <c r="E132" s="43"/>
      <c r="F132" s="61"/>
      <c r="G132" s="114"/>
      <c r="H132" s="35"/>
      <c r="I132" s="118"/>
      <c r="J132" s="61"/>
      <c r="K132" s="61"/>
      <c r="L132" s="61"/>
      <c r="M132" s="61"/>
      <c r="N132" s="61"/>
      <c r="O132" s="61"/>
      <c r="P132" s="61">
        <v>0.025795138888888892</v>
      </c>
      <c r="Q132" s="61">
        <v>0.02546296296296296</v>
      </c>
      <c r="R132" s="61">
        <v>0.02511574074074074</v>
      </c>
      <c r="S132" s="112"/>
      <c r="T132" s="61"/>
      <c r="U132" s="61"/>
      <c r="V132" s="61"/>
      <c r="W132" s="61"/>
      <c r="X132" s="6"/>
      <c r="Y132" s="6"/>
      <c r="Z132" s="6"/>
      <c r="AA132" s="6"/>
      <c r="AB132" s="6"/>
      <c r="AC132" s="24"/>
      <c r="AD132" s="24"/>
    </row>
    <row r="133" spans="1:30" ht="12.75" customHeight="1">
      <c r="A133" s="118" t="s">
        <v>295</v>
      </c>
      <c r="B133" s="61"/>
      <c r="C133" s="35"/>
      <c r="D133" s="47"/>
      <c r="E133" s="43"/>
      <c r="F133" s="61"/>
      <c r="G133" s="114"/>
      <c r="H133" s="35"/>
      <c r="I133" s="118"/>
      <c r="J133" s="61"/>
      <c r="K133" s="61"/>
      <c r="L133" s="61"/>
      <c r="M133" s="61"/>
      <c r="N133" s="61"/>
      <c r="O133" s="61"/>
      <c r="P133" s="61">
        <v>0.02915046296296296</v>
      </c>
      <c r="Q133" s="61">
        <v>0.02918981481481481</v>
      </c>
      <c r="R133" s="61"/>
      <c r="S133" s="112"/>
      <c r="T133" s="61"/>
      <c r="U133" s="61"/>
      <c r="V133" s="61"/>
      <c r="W133" s="61"/>
      <c r="X133" s="6"/>
      <c r="Y133" s="6"/>
      <c r="Z133" s="6"/>
      <c r="AA133" s="6"/>
      <c r="AB133" s="6"/>
      <c r="AC133" s="24"/>
      <c r="AD133" s="24"/>
    </row>
    <row r="134" spans="1:30" ht="12.75" customHeight="1">
      <c r="A134" s="118" t="s">
        <v>334</v>
      </c>
      <c r="B134" s="61"/>
      <c r="C134" s="35"/>
      <c r="D134" s="47"/>
      <c r="E134" s="43"/>
      <c r="F134" s="61"/>
      <c r="G134" s="114"/>
      <c r="H134" s="35"/>
      <c r="I134" s="118"/>
      <c r="J134" s="61"/>
      <c r="K134" s="61"/>
      <c r="L134" s="61"/>
      <c r="M134" s="61"/>
      <c r="N134" s="61"/>
      <c r="O134" s="61"/>
      <c r="P134" s="61">
        <v>0.027746527777777776</v>
      </c>
      <c r="Q134" s="61">
        <v>0.027650462962962963</v>
      </c>
      <c r="R134" s="61">
        <v>0.027245370370370368</v>
      </c>
      <c r="S134" s="112"/>
      <c r="T134" s="61"/>
      <c r="U134" s="61"/>
      <c r="V134" s="61"/>
      <c r="W134" s="61"/>
      <c r="X134" s="6"/>
      <c r="Y134" s="6"/>
      <c r="Z134" s="6"/>
      <c r="AA134" s="6"/>
      <c r="AB134" s="6"/>
      <c r="AC134" s="24"/>
      <c r="AD134" s="24"/>
    </row>
    <row r="135" spans="1:30" ht="12.75" customHeight="1">
      <c r="A135" s="142" t="s">
        <v>286</v>
      </c>
      <c r="B135" s="143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24"/>
      <c r="R135" s="60"/>
      <c r="S135" s="112">
        <v>0.02349016203703704</v>
      </c>
      <c r="T135" s="61"/>
      <c r="U135" s="61"/>
      <c r="V135" s="61"/>
      <c r="W135" s="61"/>
      <c r="X135" s="6"/>
      <c r="Y135" s="6"/>
      <c r="Z135" s="6"/>
      <c r="AA135" s="6"/>
      <c r="AB135" s="6"/>
      <c r="AC135" s="24"/>
      <c r="AD135" s="24"/>
    </row>
    <row r="136" spans="1:30" ht="12.75" customHeight="1">
      <c r="A136" s="118" t="s">
        <v>266</v>
      </c>
      <c r="B136" s="144"/>
      <c r="C136" s="118"/>
      <c r="D136" s="118"/>
      <c r="E136" s="118"/>
      <c r="F136" s="118"/>
      <c r="G136" s="118"/>
      <c r="H136" s="118"/>
      <c r="I136" s="118"/>
      <c r="J136" s="118"/>
      <c r="K136" s="61">
        <v>0.02803240740740741</v>
      </c>
      <c r="L136" s="61">
        <v>0.03274305555555555</v>
      </c>
      <c r="M136" s="61"/>
      <c r="N136" s="61"/>
      <c r="O136" s="61"/>
      <c r="P136" s="61">
        <v>0.033930555555555554</v>
      </c>
      <c r="Q136" s="61">
        <v>0.029166666666666664</v>
      </c>
      <c r="R136" s="61"/>
      <c r="S136" s="112"/>
      <c r="T136" s="61"/>
      <c r="U136" s="61"/>
      <c r="V136" s="61"/>
      <c r="W136" s="61"/>
      <c r="X136" s="6"/>
      <c r="Y136" s="6"/>
      <c r="Z136" s="6"/>
      <c r="AA136" s="6"/>
      <c r="AB136" s="6"/>
      <c r="AC136" s="24"/>
      <c r="AD136" s="24"/>
    </row>
    <row r="137" spans="1:30" ht="12.75" customHeight="1">
      <c r="A137" s="142" t="s">
        <v>323</v>
      </c>
      <c r="B137" s="143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24"/>
      <c r="R137" s="60"/>
      <c r="S137" s="112">
        <v>0.03199884259259259</v>
      </c>
      <c r="T137" s="61"/>
      <c r="U137" s="61"/>
      <c r="V137" s="61"/>
      <c r="W137" s="61"/>
      <c r="X137" s="6"/>
      <c r="Y137" s="6"/>
      <c r="Z137" s="6"/>
      <c r="AA137" s="6"/>
      <c r="AB137" s="6"/>
      <c r="AC137" s="24"/>
      <c r="AD137" s="24"/>
    </row>
    <row r="138" spans="1:30" ht="12.75" customHeight="1">
      <c r="A138" s="142" t="s">
        <v>554</v>
      </c>
      <c r="B138" s="143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24"/>
      <c r="R138" s="60"/>
      <c r="S138" s="112">
        <v>0.03007835648148148</v>
      </c>
      <c r="T138" s="61"/>
      <c r="U138" s="61"/>
      <c r="V138" s="61"/>
      <c r="W138" s="61"/>
      <c r="X138" s="6"/>
      <c r="Y138" s="6"/>
      <c r="Z138" s="6"/>
      <c r="AA138" s="6"/>
      <c r="AB138" s="6"/>
      <c r="AC138" s="24"/>
      <c r="AD138" s="24"/>
    </row>
    <row r="139" spans="1:30" ht="12.75" customHeight="1">
      <c r="A139" s="118" t="s">
        <v>303</v>
      </c>
      <c r="B139" s="144"/>
      <c r="C139" s="118"/>
      <c r="D139" s="118"/>
      <c r="E139" s="118"/>
      <c r="F139" s="118"/>
      <c r="G139" s="118"/>
      <c r="H139" s="118"/>
      <c r="I139" s="118"/>
      <c r="J139" s="118"/>
      <c r="K139" s="118"/>
      <c r="L139" s="61">
        <v>0.024895833333333336</v>
      </c>
      <c r="M139" s="61">
        <v>0.025416666666666667</v>
      </c>
      <c r="N139" s="61"/>
      <c r="O139" s="61"/>
      <c r="P139" s="61"/>
      <c r="Q139" s="61"/>
      <c r="R139" s="118"/>
      <c r="S139" s="112"/>
      <c r="T139" s="61"/>
      <c r="U139" s="61"/>
      <c r="V139" s="61"/>
      <c r="W139" s="61"/>
      <c r="X139" s="6"/>
      <c r="Y139" s="6"/>
      <c r="Z139" s="6"/>
      <c r="AA139" s="6"/>
      <c r="AB139" s="6"/>
      <c r="AC139" s="24"/>
      <c r="AD139" s="24"/>
    </row>
    <row r="140" spans="1:23" ht="12.75" customHeight="1">
      <c r="A140" s="118" t="s">
        <v>248</v>
      </c>
      <c r="B140" s="144"/>
      <c r="C140" s="118"/>
      <c r="D140" s="118"/>
      <c r="E140" s="118"/>
      <c r="F140" s="118"/>
      <c r="G140" s="118"/>
      <c r="H140" s="118"/>
      <c r="I140" s="118"/>
      <c r="J140" s="118"/>
      <c r="K140" s="118"/>
      <c r="L140" s="61"/>
      <c r="M140" s="61">
        <v>0.02694444444444444</v>
      </c>
      <c r="N140" s="61"/>
      <c r="O140" s="61"/>
      <c r="P140" s="61"/>
      <c r="Q140" s="61"/>
      <c r="R140" s="61"/>
      <c r="S140" s="112"/>
      <c r="T140" s="61"/>
      <c r="U140" s="61"/>
      <c r="V140" s="61"/>
      <c r="W140" s="61"/>
    </row>
    <row r="141" spans="1:23" ht="12.75" customHeight="1">
      <c r="A141" s="145" t="s">
        <v>402</v>
      </c>
      <c r="B141" s="146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24"/>
      <c r="R141" s="61">
        <v>0.03359953703703704</v>
      </c>
      <c r="S141" s="112"/>
      <c r="T141" s="61"/>
      <c r="U141" s="61"/>
      <c r="V141" s="61"/>
      <c r="W141" s="61"/>
    </row>
    <row r="142" spans="1:23" ht="12.75" customHeight="1">
      <c r="A142" s="145" t="s">
        <v>403</v>
      </c>
      <c r="B142" s="146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24"/>
      <c r="R142" s="61">
        <v>0.026620370370370374</v>
      </c>
      <c r="S142" s="112">
        <v>0.027615856481481477</v>
      </c>
      <c r="T142" s="61"/>
      <c r="U142" s="61"/>
      <c r="V142" s="61"/>
      <c r="W142" s="61"/>
    </row>
    <row r="143" spans="1:23" ht="12.75" customHeight="1">
      <c r="A143" s="142" t="s">
        <v>555</v>
      </c>
      <c r="B143" s="143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24"/>
      <c r="R143" s="60"/>
      <c r="S143" s="112">
        <v>0.03268923611111111</v>
      </c>
      <c r="T143" s="61"/>
      <c r="U143" s="61"/>
      <c r="V143" s="61"/>
      <c r="W143" s="61"/>
    </row>
    <row r="144" spans="1:23" ht="12.75" customHeight="1">
      <c r="A144" s="118" t="s">
        <v>339</v>
      </c>
      <c r="B144" s="144"/>
      <c r="C144" s="118"/>
      <c r="D144" s="118"/>
      <c r="E144" s="118"/>
      <c r="F144" s="118"/>
      <c r="G144" s="118"/>
      <c r="H144" s="118"/>
      <c r="I144" s="118"/>
      <c r="J144" s="118"/>
      <c r="K144" s="61"/>
      <c r="L144" s="61">
        <v>0.02619212962962963</v>
      </c>
      <c r="M144" s="61">
        <v>0.02516203703703704</v>
      </c>
      <c r="N144" s="61"/>
      <c r="O144" s="61">
        <v>0.027546296296296294</v>
      </c>
      <c r="P144" s="61"/>
      <c r="Q144" s="61">
        <v>0.031608796296296295</v>
      </c>
      <c r="R144" s="118"/>
      <c r="S144" s="112"/>
      <c r="T144" s="61"/>
      <c r="U144" s="61"/>
      <c r="V144" s="61"/>
      <c r="W144" s="61"/>
    </row>
    <row r="145" spans="1:23" ht="12.75" customHeight="1">
      <c r="A145" s="118" t="s">
        <v>310</v>
      </c>
      <c r="B145" s="144"/>
      <c r="C145" s="118"/>
      <c r="D145" s="118"/>
      <c r="E145" s="118"/>
      <c r="F145" s="118"/>
      <c r="G145" s="118"/>
      <c r="H145" s="118"/>
      <c r="I145" s="118"/>
      <c r="J145" s="118"/>
      <c r="K145" s="61">
        <v>0.027233796296296298</v>
      </c>
      <c r="L145" s="61"/>
      <c r="M145" s="61"/>
      <c r="N145" s="61"/>
      <c r="O145" s="61"/>
      <c r="P145" s="61"/>
      <c r="Q145" s="61"/>
      <c r="R145" s="61"/>
      <c r="S145" s="112"/>
      <c r="T145" s="61"/>
      <c r="U145" s="61"/>
      <c r="V145" s="61"/>
      <c r="W145" s="61"/>
    </row>
    <row r="146" spans="1:23" ht="12.75" customHeight="1">
      <c r="A146" s="145" t="s">
        <v>370</v>
      </c>
      <c r="B146" s="146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24"/>
      <c r="R146" s="61">
        <v>0.024444444444444446</v>
      </c>
      <c r="S146" s="112"/>
      <c r="T146" s="61"/>
      <c r="U146" s="61"/>
      <c r="V146" s="61"/>
      <c r="W146" s="61"/>
    </row>
    <row r="147" spans="1:23" ht="12.75" customHeight="1">
      <c r="A147" s="142" t="s">
        <v>362</v>
      </c>
      <c r="B147" s="143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24"/>
      <c r="R147" s="60"/>
      <c r="S147" s="112">
        <v>0.024933796296296298</v>
      </c>
      <c r="T147" s="61"/>
      <c r="U147" s="61"/>
      <c r="V147" s="61"/>
      <c r="W147" s="61"/>
    </row>
    <row r="148" spans="1:23" ht="12.75" customHeight="1">
      <c r="A148" s="118" t="s">
        <v>374</v>
      </c>
      <c r="B148" s="144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61">
        <v>0.02900462962962963</v>
      </c>
      <c r="P148" s="61"/>
      <c r="Q148" s="61"/>
      <c r="R148" s="118"/>
      <c r="S148" s="112"/>
      <c r="T148" s="61"/>
      <c r="U148" s="61"/>
      <c r="V148" s="61"/>
      <c r="W148" s="61"/>
    </row>
    <row r="149" spans="1:23" ht="12.75" customHeight="1">
      <c r="A149" s="145" t="s">
        <v>364</v>
      </c>
      <c r="B149" s="146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24"/>
      <c r="R149" s="61">
        <v>0.02871527777777778</v>
      </c>
      <c r="S149" s="112"/>
      <c r="T149" s="61"/>
      <c r="U149" s="61"/>
      <c r="V149" s="61"/>
      <c r="W149" s="61"/>
    </row>
    <row r="150" spans="1:23" ht="12.75" customHeight="1">
      <c r="A150" s="142" t="s">
        <v>487</v>
      </c>
      <c r="B150" s="143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24"/>
      <c r="R150" s="60"/>
      <c r="S150" s="112">
        <v>0.025788425925925926</v>
      </c>
      <c r="T150" s="61"/>
      <c r="U150" s="61"/>
      <c r="V150" s="61"/>
      <c r="W150" s="61"/>
    </row>
    <row r="151" spans="1:23" ht="12.75" customHeight="1">
      <c r="A151" s="142" t="s">
        <v>311</v>
      </c>
      <c r="B151" s="143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24"/>
      <c r="R151" s="60"/>
      <c r="S151" s="112">
        <v>0.03188310185185186</v>
      </c>
      <c r="T151" s="61"/>
      <c r="U151" s="61"/>
      <c r="V151" s="61"/>
      <c r="W151" s="61"/>
    </row>
    <row r="152" spans="1:23" ht="12.75" customHeight="1">
      <c r="A152" s="145" t="s">
        <v>404</v>
      </c>
      <c r="B152" s="146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24"/>
      <c r="R152" s="61">
        <v>0.027789351851851853</v>
      </c>
      <c r="S152" s="112"/>
      <c r="T152" s="61"/>
      <c r="U152" s="61"/>
      <c r="V152" s="61"/>
      <c r="W152" s="61"/>
    </row>
    <row r="153" spans="1:23" ht="12.75" customHeight="1">
      <c r="A153" s="145" t="s">
        <v>329</v>
      </c>
      <c r="B153" s="146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24"/>
      <c r="R153" s="61">
        <v>0.03025462962962963</v>
      </c>
      <c r="S153" s="112"/>
      <c r="T153" s="61"/>
      <c r="U153" s="61"/>
      <c r="V153" s="61"/>
      <c r="W153" s="61"/>
    </row>
    <row r="154" spans="1:23" ht="12.75" customHeight="1">
      <c r="A154" s="118" t="s">
        <v>376</v>
      </c>
      <c r="B154" s="144"/>
      <c r="C154" s="118"/>
      <c r="D154" s="118"/>
      <c r="E154" s="118"/>
      <c r="F154" s="118"/>
      <c r="G154" s="118"/>
      <c r="H154" s="118"/>
      <c r="I154" s="118"/>
      <c r="J154" s="118"/>
      <c r="K154" s="118"/>
      <c r="L154" s="61"/>
      <c r="M154" s="61">
        <v>0.02476851851851852</v>
      </c>
      <c r="N154" s="61"/>
      <c r="O154" s="61"/>
      <c r="P154" s="61"/>
      <c r="Q154" s="61"/>
      <c r="R154" s="118"/>
      <c r="S154" s="112"/>
      <c r="T154" s="61"/>
      <c r="U154" s="61"/>
      <c r="V154" s="61"/>
      <c r="W154" s="61"/>
    </row>
    <row r="155" spans="1:23" ht="12.75" customHeight="1">
      <c r="A155" s="118" t="s">
        <v>231</v>
      </c>
      <c r="B155" s="144"/>
      <c r="C155" s="118"/>
      <c r="D155" s="118"/>
      <c r="E155" s="118"/>
      <c r="F155" s="118"/>
      <c r="G155" s="118"/>
      <c r="H155" s="118"/>
      <c r="I155" s="118"/>
      <c r="J155" s="118"/>
      <c r="K155" s="118"/>
      <c r="L155" s="61">
        <v>0.02775462962962963</v>
      </c>
      <c r="M155" s="61"/>
      <c r="N155" s="61"/>
      <c r="O155" s="61"/>
      <c r="P155" s="61">
        <v>0.029885416666666664</v>
      </c>
      <c r="Q155" s="61"/>
      <c r="R155" s="61"/>
      <c r="S155" s="112"/>
      <c r="T155" s="61"/>
      <c r="U155" s="61"/>
      <c r="V155" s="61"/>
      <c r="W155" s="61"/>
    </row>
    <row r="156" spans="1:23" ht="12.75" customHeight="1">
      <c r="A156" s="118" t="s">
        <v>343</v>
      </c>
      <c r="B156" s="61"/>
      <c r="C156" s="35"/>
      <c r="D156" s="47"/>
      <c r="E156" s="43"/>
      <c r="F156" s="61"/>
      <c r="G156" s="114"/>
      <c r="H156" s="35"/>
      <c r="I156" s="118"/>
      <c r="J156" s="61"/>
      <c r="K156" s="61"/>
      <c r="L156" s="61"/>
      <c r="M156" s="61"/>
      <c r="N156" s="61"/>
      <c r="O156" s="61"/>
      <c r="P156" s="61">
        <v>0.025850694444444447</v>
      </c>
      <c r="Q156" s="61"/>
      <c r="R156" s="61"/>
      <c r="S156" s="112"/>
      <c r="T156" s="61"/>
      <c r="U156" s="61"/>
      <c r="V156" s="61"/>
      <c r="W156" s="61"/>
    </row>
    <row r="157" spans="1:23" ht="12.75" customHeight="1">
      <c r="A157" s="145" t="s">
        <v>267</v>
      </c>
      <c r="B157" s="146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24"/>
      <c r="R157" s="61">
        <v>0.02826388888888889</v>
      </c>
      <c r="S157" s="112">
        <v>0.029633796296296297</v>
      </c>
      <c r="T157" s="61"/>
      <c r="U157" s="61"/>
      <c r="V157" s="61"/>
      <c r="W157" s="61"/>
    </row>
    <row r="158" spans="1:23" ht="12.75" customHeight="1">
      <c r="A158" s="142" t="s">
        <v>312</v>
      </c>
      <c r="B158" s="143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24"/>
      <c r="R158" s="60"/>
      <c r="S158" s="112">
        <v>0.02410381944444444</v>
      </c>
      <c r="T158" s="61"/>
      <c r="U158" s="61"/>
      <c r="V158" s="61"/>
      <c r="W158" s="61"/>
    </row>
    <row r="159" spans="1:23" ht="12.75" customHeight="1">
      <c r="A159" s="118" t="s">
        <v>249</v>
      </c>
      <c r="B159" s="61"/>
      <c r="C159" s="35"/>
      <c r="D159" s="47"/>
      <c r="E159" s="43"/>
      <c r="F159" s="61"/>
      <c r="G159" s="114"/>
      <c r="H159" s="35"/>
      <c r="I159" s="118"/>
      <c r="J159" s="61"/>
      <c r="K159" s="61"/>
      <c r="L159" s="61"/>
      <c r="M159" s="61"/>
      <c r="N159" s="61"/>
      <c r="O159" s="61"/>
      <c r="P159" s="61"/>
      <c r="Q159" s="61">
        <v>0.026296296296296293</v>
      </c>
      <c r="R159" s="118"/>
      <c r="S159" s="112"/>
      <c r="T159" s="61"/>
      <c r="U159" s="61"/>
      <c r="V159" s="61"/>
      <c r="W159" s="61"/>
    </row>
    <row r="160" spans="1:23" ht="12.75" customHeight="1">
      <c r="A160" s="118" t="s">
        <v>379</v>
      </c>
      <c r="B160" s="61"/>
      <c r="C160" s="35"/>
      <c r="D160" s="47"/>
      <c r="E160" s="43"/>
      <c r="F160" s="61"/>
      <c r="G160" s="114"/>
      <c r="H160" s="35"/>
      <c r="I160" s="118"/>
      <c r="J160" s="61"/>
      <c r="K160" s="61"/>
      <c r="L160" s="61"/>
      <c r="M160" s="61"/>
      <c r="N160" s="61"/>
      <c r="O160" s="61"/>
      <c r="P160" s="61">
        <v>0.025841435185185183</v>
      </c>
      <c r="Q160" s="61"/>
      <c r="R160" s="61"/>
      <c r="S160" s="112"/>
      <c r="T160" s="61"/>
      <c r="U160" s="61"/>
      <c r="V160" s="61"/>
      <c r="W160" s="61"/>
    </row>
    <row r="161" spans="1:23" ht="12.75" customHeight="1">
      <c r="A161" s="118" t="s">
        <v>371</v>
      </c>
      <c r="B161" s="144"/>
      <c r="C161" s="118"/>
      <c r="D161" s="118"/>
      <c r="E161" s="118"/>
      <c r="F161" s="118"/>
      <c r="G161" s="118"/>
      <c r="H161" s="118"/>
      <c r="I161" s="118"/>
      <c r="J161" s="118"/>
      <c r="K161" s="61">
        <v>0.028067129629629626</v>
      </c>
      <c r="L161" s="61">
        <v>0.028333333333333332</v>
      </c>
      <c r="M161" s="61"/>
      <c r="N161" s="61"/>
      <c r="O161" s="61"/>
      <c r="P161" s="61"/>
      <c r="Q161" s="61"/>
      <c r="R161" s="61"/>
      <c r="S161" s="112"/>
      <c r="T161" s="61"/>
      <c r="U161" s="61"/>
      <c r="V161" s="61"/>
      <c r="W161" s="61"/>
    </row>
    <row r="162" spans="1:23" ht="12.75" customHeight="1">
      <c r="A162" s="145" t="s">
        <v>335</v>
      </c>
      <c r="B162" s="146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24"/>
      <c r="R162" s="61">
        <v>0.02578703703703704</v>
      </c>
      <c r="S162" s="112"/>
      <c r="T162" s="61"/>
      <c r="U162" s="61"/>
      <c r="V162" s="61"/>
      <c r="W162" s="61"/>
    </row>
    <row r="163" spans="1:23" ht="12.75" customHeight="1">
      <c r="A163" s="118" t="s">
        <v>309</v>
      </c>
      <c r="B163" s="61"/>
      <c r="C163" s="35"/>
      <c r="D163" s="47"/>
      <c r="E163" s="43"/>
      <c r="F163" s="61"/>
      <c r="G163" s="114"/>
      <c r="H163" s="35"/>
      <c r="I163" s="118"/>
      <c r="J163" s="61"/>
      <c r="K163" s="61"/>
      <c r="L163" s="61"/>
      <c r="M163" s="61"/>
      <c r="N163" s="61"/>
      <c r="O163" s="61"/>
      <c r="P163" s="61">
        <v>0.026662037037037036</v>
      </c>
      <c r="Q163" s="61"/>
      <c r="R163" s="61"/>
      <c r="S163" s="112"/>
      <c r="T163" s="61"/>
      <c r="U163" s="61"/>
      <c r="V163" s="61"/>
      <c r="W163" s="61"/>
    </row>
    <row r="164" spans="1:23" ht="12.75" customHeight="1">
      <c r="A164" s="118" t="s">
        <v>297</v>
      </c>
      <c r="B164" s="144"/>
      <c r="C164" s="118"/>
      <c r="D164" s="118"/>
      <c r="E164" s="118"/>
      <c r="F164" s="118"/>
      <c r="G164" s="118"/>
      <c r="H164" s="118"/>
      <c r="I164" s="118"/>
      <c r="J164" s="118"/>
      <c r="K164" s="118"/>
      <c r="L164" s="61">
        <v>0.030891203703703702</v>
      </c>
      <c r="M164" s="61"/>
      <c r="N164" s="61"/>
      <c r="O164" s="61"/>
      <c r="P164" s="61"/>
      <c r="Q164" s="61"/>
      <c r="R164" s="118"/>
      <c r="S164" s="112"/>
      <c r="T164" s="61"/>
      <c r="U164" s="61"/>
      <c r="V164" s="61"/>
      <c r="W164" s="61"/>
    </row>
    <row r="165" spans="1:23" ht="12.75" customHeight="1">
      <c r="A165" s="145" t="s">
        <v>405</v>
      </c>
      <c r="B165" s="146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24"/>
      <c r="R165" s="61">
        <v>0.03107638888888889</v>
      </c>
      <c r="S165" s="112"/>
      <c r="T165" s="61"/>
      <c r="U165" s="61"/>
      <c r="V165" s="61"/>
      <c r="W165" s="61"/>
    </row>
    <row r="166" spans="1:23" ht="12.75" customHeight="1">
      <c r="A166" s="145" t="s">
        <v>240</v>
      </c>
      <c r="B166" s="146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24"/>
      <c r="R166" s="61">
        <v>0.031030092592592592</v>
      </c>
      <c r="S166" s="112"/>
      <c r="T166" s="61"/>
      <c r="U166" s="61"/>
      <c r="V166" s="61"/>
      <c r="W166" s="61"/>
    </row>
    <row r="167" spans="1:23" ht="12.75" customHeight="1">
      <c r="A167" s="142" t="s">
        <v>230</v>
      </c>
      <c r="B167" s="143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24"/>
      <c r="R167" s="60"/>
      <c r="S167" s="112">
        <v>0.024974999999999997</v>
      </c>
      <c r="T167" s="61"/>
      <c r="U167" s="61"/>
      <c r="V167" s="61"/>
      <c r="W167" s="61"/>
    </row>
    <row r="168" spans="1:23" ht="12.75" customHeight="1">
      <c r="A168" s="118" t="s">
        <v>277</v>
      </c>
      <c r="B168" s="144"/>
      <c r="C168" s="118"/>
      <c r="D168" s="118"/>
      <c r="E168" s="118"/>
      <c r="F168" s="118"/>
      <c r="G168" s="118"/>
      <c r="H168" s="118"/>
      <c r="I168" s="118"/>
      <c r="J168" s="118"/>
      <c r="K168" s="61">
        <v>0.026921296296296294</v>
      </c>
      <c r="L168" s="61"/>
      <c r="M168" s="61">
        <v>0.026363425925925926</v>
      </c>
      <c r="N168" s="61"/>
      <c r="O168" s="61"/>
      <c r="P168" s="61"/>
      <c r="Q168" s="61">
        <v>0.02957175925925926</v>
      </c>
      <c r="R168" s="61"/>
      <c r="S168" s="112"/>
      <c r="T168" s="61"/>
      <c r="U168" s="61"/>
      <c r="V168" s="61"/>
      <c r="W168" s="61"/>
    </row>
    <row r="169" spans="1:23" ht="12.75" customHeight="1">
      <c r="A169" s="145" t="s">
        <v>350</v>
      </c>
      <c r="B169" s="146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24"/>
      <c r="R169" s="61">
        <v>0.030046296296296297</v>
      </c>
      <c r="S169" s="112"/>
      <c r="T169" s="61"/>
      <c r="U169" s="61"/>
      <c r="V169" s="61"/>
      <c r="W169" s="61"/>
    </row>
    <row r="170" spans="1:23" ht="12.75" customHeight="1">
      <c r="A170" s="145" t="s">
        <v>406</v>
      </c>
      <c r="B170" s="146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24"/>
      <c r="R170" s="61">
        <v>0.021770833333333336</v>
      </c>
      <c r="S170" s="112"/>
      <c r="T170" s="61"/>
      <c r="U170" s="61"/>
      <c r="V170" s="61"/>
      <c r="W170" s="61"/>
    </row>
    <row r="171" spans="1:23" ht="12.75" customHeight="1">
      <c r="A171" s="145" t="s">
        <v>276</v>
      </c>
      <c r="B171" s="146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24"/>
      <c r="R171" s="61">
        <v>0.02770833333333333</v>
      </c>
      <c r="S171" s="112"/>
      <c r="T171" s="61"/>
      <c r="U171" s="61"/>
      <c r="V171" s="61"/>
      <c r="W171" s="61"/>
    </row>
    <row r="172" spans="1:23" ht="12.75" customHeight="1">
      <c r="A172" s="118" t="s">
        <v>328</v>
      </c>
      <c r="B172" s="144"/>
      <c r="C172" s="118"/>
      <c r="D172" s="118"/>
      <c r="E172" s="118"/>
      <c r="F172" s="118"/>
      <c r="G172" s="118"/>
      <c r="H172" s="118"/>
      <c r="I172" s="118"/>
      <c r="J172" s="118"/>
      <c r="K172" s="61">
        <v>0.026967592592592595</v>
      </c>
      <c r="L172" s="61">
        <v>0.026990740740740742</v>
      </c>
      <c r="M172" s="61">
        <v>0.026608796296296297</v>
      </c>
      <c r="N172" s="61">
        <v>0.02652777777777778</v>
      </c>
      <c r="O172" s="61"/>
      <c r="P172" s="61"/>
      <c r="Q172" s="61"/>
      <c r="R172" s="61"/>
      <c r="S172" s="112"/>
      <c r="T172" s="61"/>
      <c r="U172" s="61"/>
      <c r="V172" s="61"/>
      <c r="W172" s="61"/>
    </row>
    <row r="173" spans="1:23" ht="12.75" customHeight="1">
      <c r="A173" s="147" t="s">
        <v>377</v>
      </c>
      <c r="B173" s="144"/>
      <c r="C173" s="118"/>
      <c r="D173" s="118"/>
      <c r="E173" s="118"/>
      <c r="F173" s="118"/>
      <c r="G173" s="118"/>
      <c r="H173" s="118"/>
      <c r="I173" s="118"/>
      <c r="J173" s="118"/>
      <c r="K173" s="118"/>
      <c r="L173" s="61"/>
      <c r="M173" s="61">
        <v>0.0241087962962963</v>
      </c>
      <c r="N173" s="61"/>
      <c r="O173" s="61"/>
      <c r="P173" s="61"/>
      <c r="Q173" s="61"/>
      <c r="R173" s="147"/>
      <c r="S173" s="112">
        <v>0.024991550925925924</v>
      </c>
      <c r="T173" s="61"/>
      <c r="U173" s="61"/>
      <c r="V173" s="61"/>
      <c r="W173" s="61"/>
    </row>
    <row r="174" spans="1:23" ht="12.75" customHeight="1">
      <c r="A174" s="142" t="s">
        <v>465</v>
      </c>
      <c r="B174" s="143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24"/>
      <c r="R174" s="60"/>
      <c r="S174" s="112">
        <v>0.03355393518518519</v>
      </c>
      <c r="T174" s="61"/>
      <c r="U174" s="61"/>
      <c r="V174" s="61"/>
      <c r="W174" s="61"/>
    </row>
    <row r="175" spans="1:23" ht="12.75" customHeight="1">
      <c r="A175" s="142" t="s">
        <v>307</v>
      </c>
      <c r="B175" s="143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24"/>
      <c r="R175" s="60"/>
      <c r="S175" s="112">
        <v>0.029456944444444442</v>
      </c>
      <c r="T175" s="61"/>
      <c r="U175" s="61"/>
      <c r="V175" s="61"/>
      <c r="W175" s="61"/>
    </row>
    <row r="176" spans="17:23" ht="12.75">
      <c r="Q176" s="24"/>
      <c r="S176" s="61"/>
      <c r="T176" s="61"/>
      <c r="U176" s="61"/>
      <c r="V176" s="61"/>
      <c r="W176" s="61"/>
    </row>
    <row r="177" spans="17:23" ht="12.75">
      <c r="Q177" s="24"/>
      <c r="S177" s="61"/>
      <c r="T177" s="61"/>
      <c r="U177" s="61"/>
      <c r="V177" s="61"/>
      <c r="W177" s="61"/>
    </row>
    <row r="178" spans="17:23" ht="12.75">
      <c r="Q178" s="24"/>
      <c r="S178" s="61"/>
      <c r="T178" s="61"/>
      <c r="U178" s="61"/>
      <c r="V178" s="61"/>
      <c r="W178" s="61"/>
    </row>
    <row r="179" spans="17:23" ht="12.75">
      <c r="Q179" s="24"/>
      <c r="S179" s="61"/>
      <c r="T179" s="61"/>
      <c r="U179" s="61"/>
      <c r="V179" s="61"/>
      <c r="W179" s="61"/>
    </row>
    <row r="180" spans="17:23" ht="12.75">
      <c r="Q180" s="24"/>
      <c r="S180" s="61"/>
      <c r="T180" s="61"/>
      <c r="U180" s="61"/>
      <c r="V180" s="61"/>
      <c r="W180" s="61"/>
    </row>
    <row r="181" spans="17:23" ht="12.75">
      <c r="Q181" s="24"/>
      <c r="S181" s="61"/>
      <c r="T181" s="61"/>
      <c r="U181" s="61"/>
      <c r="V181" s="61"/>
      <c r="W181" s="61"/>
    </row>
    <row r="182" spans="17:23" ht="12.75">
      <c r="Q182" s="24"/>
      <c r="S182" s="61"/>
      <c r="T182" s="61"/>
      <c r="U182" s="61"/>
      <c r="V182" s="61"/>
      <c r="W182" s="61"/>
    </row>
    <row r="183" spans="17:23" ht="12.75">
      <c r="Q183" s="24"/>
      <c r="S183" s="61"/>
      <c r="T183" s="61"/>
      <c r="U183" s="61"/>
      <c r="V183" s="61"/>
      <c r="W183" s="61"/>
    </row>
    <row r="184" spans="17:23" ht="12.75">
      <c r="Q184" s="24"/>
      <c r="S184" s="61"/>
      <c r="T184" s="61"/>
      <c r="U184" s="61"/>
      <c r="V184" s="61"/>
      <c r="W184" s="61"/>
    </row>
    <row r="185" spans="17:23" ht="12.75">
      <c r="Q185" s="24"/>
      <c r="S185" s="61"/>
      <c r="T185" s="61"/>
      <c r="U185" s="61"/>
      <c r="V185" s="61"/>
      <c r="W185" s="61"/>
    </row>
    <row r="186" spans="17:23" ht="12.75">
      <c r="Q186" s="24"/>
      <c r="S186" s="61"/>
      <c r="T186" s="61"/>
      <c r="U186" s="61"/>
      <c r="V186" s="61"/>
      <c r="W186" s="61"/>
    </row>
    <row r="187" spans="17:23" ht="12.75">
      <c r="Q187" s="24"/>
      <c r="S187" s="61"/>
      <c r="T187" s="61"/>
      <c r="U187" s="61"/>
      <c r="V187" s="61"/>
      <c r="W187" s="61"/>
    </row>
    <row r="188" spans="17:23" ht="12.75">
      <c r="Q188" s="24"/>
      <c r="S188" s="61"/>
      <c r="T188" s="61"/>
      <c r="U188" s="61"/>
      <c r="V188" s="61"/>
      <c r="W188" s="61"/>
    </row>
    <row r="189" spans="17:23" ht="12.75">
      <c r="Q189" s="24"/>
      <c r="S189" s="61"/>
      <c r="T189" s="61"/>
      <c r="U189" s="61"/>
      <c r="V189" s="61"/>
      <c r="W189" s="61"/>
    </row>
    <row r="190" spans="17:23" ht="12.75">
      <c r="Q190" s="24"/>
      <c r="S190" s="61"/>
      <c r="T190" s="61"/>
      <c r="U190" s="61"/>
      <c r="V190" s="61"/>
      <c r="W190" s="61"/>
    </row>
    <row r="191" spans="17:23" ht="12.75">
      <c r="Q191" s="24"/>
      <c r="S191" s="61"/>
      <c r="T191" s="61"/>
      <c r="U191" s="61"/>
      <c r="V191" s="61"/>
      <c r="W191" s="61"/>
    </row>
    <row r="192" spans="17:23" ht="12.75">
      <c r="Q192" s="24"/>
      <c r="S192" s="61"/>
      <c r="T192" s="61"/>
      <c r="U192" s="61"/>
      <c r="V192" s="61"/>
      <c r="W192" s="61"/>
    </row>
    <row r="193" spans="17:23" ht="12.75">
      <c r="Q193" s="24"/>
      <c r="S193" s="61"/>
      <c r="T193" s="61"/>
      <c r="U193" s="61"/>
      <c r="V193" s="61"/>
      <c r="W193" s="61"/>
    </row>
    <row r="194" spans="17:23" ht="12.75">
      <c r="Q194" s="24"/>
      <c r="S194" s="61"/>
      <c r="T194" s="61"/>
      <c r="U194" s="61"/>
      <c r="V194" s="61"/>
      <c r="W194" s="61"/>
    </row>
    <row r="195" spans="17:23" ht="12.75">
      <c r="Q195" s="24"/>
      <c r="S195" s="61"/>
      <c r="T195" s="61"/>
      <c r="U195" s="61"/>
      <c r="V195" s="61"/>
      <c r="W195" s="61"/>
    </row>
    <row r="196" spans="17:23" ht="12.75">
      <c r="Q196" s="24"/>
      <c r="S196" s="61"/>
      <c r="T196" s="61"/>
      <c r="U196" s="61"/>
      <c r="V196" s="61"/>
      <c r="W196" s="61"/>
    </row>
    <row r="197" spans="17:23" ht="12.75">
      <c r="Q197" s="24"/>
      <c r="S197" s="61"/>
      <c r="T197" s="61"/>
      <c r="U197" s="61"/>
      <c r="V197" s="61"/>
      <c r="W197" s="61"/>
    </row>
    <row r="198" spans="17:23" ht="12.75">
      <c r="Q198" s="24"/>
      <c r="S198" s="61"/>
      <c r="T198" s="61"/>
      <c r="U198" s="61"/>
      <c r="V198" s="61"/>
      <c r="W198" s="61"/>
    </row>
    <row r="199" spans="17:23" ht="12.75">
      <c r="Q199" s="24"/>
      <c r="S199" s="61"/>
      <c r="T199" s="61"/>
      <c r="U199" s="61"/>
      <c r="V199" s="61"/>
      <c r="W199" s="61"/>
    </row>
    <row r="200" spans="17:23" ht="12.75">
      <c r="Q200" s="24"/>
      <c r="S200" s="61"/>
      <c r="T200" s="61"/>
      <c r="U200" s="61"/>
      <c r="V200" s="61"/>
      <c r="W200" s="61"/>
    </row>
    <row r="201" spans="17:23" ht="12.75">
      <c r="Q201" s="24"/>
      <c r="S201" s="61"/>
      <c r="T201" s="61"/>
      <c r="U201" s="61"/>
      <c r="V201" s="61"/>
      <c r="W201" s="61"/>
    </row>
    <row r="202" spans="17:23" ht="12.75">
      <c r="Q202" s="24"/>
      <c r="S202" s="61"/>
      <c r="T202" s="61"/>
      <c r="U202" s="61"/>
      <c r="V202" s="61"/>
      <c r="W202" s="61"/>
    </row>
    <row r="203" spans="17:23" ht="12.75">
      <c r="Q203" s="24"/>
      <c r="S203" s="61"/>
      <c r="T203" s="61"/>
      <c r="U203" s="61"/>
      <c r="V203" s="61"/>
      <c r="W203" s="61"/>
    </row>
    <row r="204" spans="17:23" ht="12.75">
      <c r="Q204" s="24"/>
      <c r="S204" s="61"/>
      <c r="T204" s="61"/>
      <c r="U204" s="61"/>
      <c r="V204" s="61"/>
      <c r="W204" s="61"/>
    </row>
    <row r="205" spans="17:23" ht="12.75">
      <c r="Q205" s="24"/>
      <c r="S205" s="61"/>
      <c r="T205" s="61"/>
      <c r="U205" s="61"/>
      <c r="V205" s="61"/>
      <c r="W205" s="61"/>
    </row>
    <row r="206" spans="17:23" ht="12.75">
      <c r="Q206" s="24"/>
      <c r="S206" s="61"/>
      <c r="T206" s="61"/>
      <c r="U206" s="61"/>
      <c r="V206" s="61"/>
      <c r="W206" s="61"/>
    </row>
    <row r="207" spans="17:23" ht="12.75">
      <c r="Q207" s="24"/>
      <c r="S207" s="61"/>
      <c r="T207" s="61"/>
      <c r="U207" s="61"/>
      <c r="V207" s="61"/>
      <c r="W207" s="61"/>
    </row>
    <row r="208" spans="17:23" ht="12.75">
      <c r="Q208" s="24"/>
      <c r="S208" s="61"/>
      <c r="T208" s="61"/>
      <c r="U208" s="61"/>
      <c r="V208" s="61"/>
      <c r="W208" s="61"/>
    </row>
    <row r="209" spans="17:23" ht="12.75">
      <c r="Q209" s="24"/>
      <c r="S209" s="61"/>
      <c r="T209" s="61"/>
      <c r="U209" s="61"/>
      <c r="V209" s="61"/>
      <c r="W209" s="61"/>
    </row>
    <row r="210" spans="17:23" ht="12.75">
      <c r="Q210" s="24"/>
      <c r="S210" s="61"/>
      <c r="T210" s="61"/>
      <c r="U210" s="61"/>
      <c r="V210" s="61"/>
      <c r="W210" s="61"/>
    </row>
    <row r="211" spans="17:23" ht="12.75">
      <c r="Q211" s="24"/>
      <c r="S211" s="61"/>
      <c r="T211" s="61"/>
      <c r="U211" s="61"/>
      <c r="V211" s="61"/>
      <c r="W211" s="61"/>
    </row>
    <row r="212" spans="17:23" ht="12.75">
      <c r="Q212" s="24"/>
      <c r="S212" s="61"/>
      <c r="T212" s="61"/>
      <c r="U212" s="61"/>
      <c r="V212" s="61"/>
      <c r="W212" s="61"/>
    </row>
    <row r="213" spans="17:23" ht="12.75">
      <c r="Q213" s="24"/>
      <c r="S213" s="61"/>
      <c r="T213" s="61"/>
      <c r="U213" s="61"/>
      <c r="V213" s="61"/>
      <c r="W213" s="61"/>
    </row>
    <row r="214" spans="17:23" ht="12.75">
      <c r="Q214" s="24"/>
      <c r="S214" s="61"/>
      <c r="T214" s="61"/>
      <c r="U214" s="61"/>
      <c r="V214" s="61"/>
      <c r="W214" s="61"/>
    </row>
    <row r="215" spans="17:23" ht="12.75">
      <c r="Q215" s="24"/>
      <c r="S215" s="61"/>
      <c r="T215" s="61"/>
      <c r="U215" s="61"/>
      <c r="V215" s="61"/>
      <c r="W215" s="61"/>
    </row>
    <row r="216" spans="17:23" ht="12.75">
      <c r="Q216" s="24"/>
      <c r="S216" s="61"/>
      <c r="T216" s="61"/>
      <c r="U216" s="61"/>
      <c r="V216" s="61"/>
      <c r="W216" s="61"/>
    </row>
    <row r="217" spans="17:23" ht="12.75">
      <c r="Q217" s="24"/>
      <c r="S217" s="61"/>
      <c r="T217" s="61"/>
      <c r="U217" s="61"/>
      <c r="V217" s="61"/>
      <c r="W217" s="61"/>
    </row>
    <row r="218" spans="17:23" ht="12.75">
      <c r="Q218" s="24"/>
      <c r="S218" s="61"/>
      <c r="T218" s="61"/>
      <c r="U218" s="61"/>
      <c r="V218" s="61"/>
      <c r="W218" s="61"/>
    </row>
    <row r="219" spans="17:23" ht="12.75">
      <c r="Q219" s="24"/>
      <c r="S219" s="61"/>
      <c r="T219" s="61"/>
      <c r="U219" s="61"/>
      <c r="V219" s="61"/>
      <c r="W219" s="61"/>
    </row>
    <row r="220" spans="17:23" ht="12.75">
      <c r="Q220" s="24"/>
      <c r="S220" s="61"/>
      <c r="T220" s="61"/>
      <c r="U220" s="61"/>
      <c r="V220" s="61"/>
      <c r="W220" s="61"/>
    </row>
    <row r="221" spans="17:23" ht="12.75">
      <c r="Q221" s="24"/>
      <c r="S221" s="61"/>
      <c r="T221" s="61"/>
      <c r="U221" s="61"/>
      <c r="V221" s="61"/>
      <c r="W221" s="61"/>
    </row>
    <row r="222" spans="17:23" ht="12.75">
      <c r="Q222" s="24"/>
      <c r="S222" s="61"/>
      <c r="T222" s="61"/>
      <c r="U222" s="61"/>
      <c r="V222" s="61"/>
      <c r="W222" s="61"/>
    </row>
    <row r="223" spans="17:23" ht="12.75">
      <c r="Q223" s="24"/>
      <c r="S223" s="61"/>
      <c r="T223" s="61"/>
      <c r="U223" s="61"/>
      <c r="V223" s="61"/>
      <c r="W223" s="61"/>
    </row>
    <row r="224" spans="17:23" ht="12.75">
      <c r="Q224" s="24"/>
      <c r="S224" s="61"/>
      <c r="T224" s="61"/>
      <c r="U224" s="61"/>
      <c r="V224" s="61"/>
      <c r="W224" s="61"/>
    </row>
    <row r="225" spans="17:23" ht="12.75">
      <c r="Q225" s="24"/>
      <c r="S225" s="61"/>
      <c r="T225" s="61"/>
      <c r="U225" s="61"/>
      <c r="V225" s="61"/>
      <c r="W225" s="61"/>
    </row>
    <row r="226" spans="17:23" ht="12.75">
      <c r="Q226" s="24"/>
      <c r="S226" s="61"/>
      <c r="T226" s="61"/>
      <c r="U226" s="61"/>
      <c r="V226" s="61"/>
      <c r="W226" s="61"/>
    </row>
    <row r="227" spans="17:23" ht="12.75">
      <c r="Q227" s="24"/>
      <c r="S227" s="61"/>
      <c r="T227" s="61"/>
      <c r="U227" s="61"/>
      <c r="V227" s="61"/>
      <c r="W227" s="61"/>
    </row>
    <row r="228" spans="17:23" ht="12.75">
      <c r="Q228" s="24"/>
      <c r="S228" s="61"/>
      <c r="T228" s="61"/>
      <c r="U228" s="61"/>
      <c r="V228" s="61"/>
      <c r="W228" s="61"/>
    </row>
    <row r="229" spans="17:23" ht="12.75">
      <c r="Q229" s="24"/>
      <c r="S229" s="61"/>
      <c r="T229" s="61"/>
      <c r="U229" s="61"/>
      <c r="V229" s="61"/>
      <c r="W229" s="61"/>
    </row>
    <row r="230" spans="17:23" ht="12.75">
      <c r="Q230" s="24"/>
      <c r="S230" s="61"/>
      <c r="T230" s="61"/>
      <c r="U230" s="61"/>
      <c r="V230" s="61"/>
      <c r="W230" s="61"/>
    </row>
    <row r="231" spans="17:23" ht="12.75">
      <c r="Q231" s="24"/>
      <c r="S231" s="61"/>
      <c r="T231" s="61"/>
      <c r="U231" s="61"/>
      <c r="V231" s="61"/>
      <c r="W231" s="61"/>
    </row>
    <row r="232" spans="17:23" ht="12.75">
      <c r="Q232" s="24"/>
      <c r="S232" s="61"/>
      <c r="T232" s="61"/>
      <c r="U232" s="61"/>
      <c r="V232" s="61"/>
      <c r="W232" s="61"/>
    </row>
    <row r="233" spans="17:23" ht="12.75">
      <c r="Q233" s="24"/>
      <c r="S233" s="61"/>
      <c r="T233" s="61"/>
      <c r="U233" s="61"/>
      <c r="V233" s="61"/>
      <c r="W233" s="61"/>
    </row>
    <row r="234" spans="17:23" ht="12.75">
      <c r="Q234" s="24"/>
      <c r="S234" s="61"/>
      <c r="T234" s="61"/>
      <c r="U234" s="61"/>
      <c r="V234" s="61"/>
      <c r="W234" s="61"/>
    </row>
    <row r="235" spans="17:23" ht="12.75">
      <c r="Q235" s="24"/>
      <c r="S235" s="61"/>
      <c r="T235" s="61"/>
      <c r="U235" s="61"/>
      <c r="V235" s="61"/>
      <c r="W235" s="61"/>
    </row>
    <row r="236" spans="17:23" ht="12.75">
      <c r="Q236" s="24"/>
      <c r="S236" s="61"/>
      <c r="T236" s="61"/>
      <c r="U236" s="61"/>
      <c r="V236" s="61"/>
      <c r="W236" s="61"/>
    </row>
    <row r="237" spans="17:23" ht="12.75">
      <c r="Q237" s="24"/>
      <c r="S237" s="61"/>
      <c r="T237" s="61"/>
      <c r="U237" s="61"/>
      <c r="V237" s="61"/>
      <c r="W237" s="61"/>
    </row>
    <row r="238" spans="17:23" ht="12.75">
      <c r="Q238" s="24"/>
      <c r="S238" s="61"/>
      <c r="T238" s="61"/>
      <c r="U238" s="61"/>
      <c r="V238" s="61"/>
      <c r="W238" s="61"/>
    </row>
    <row r="239" spans="17:23" ht="12.75">
      <c r="Q239" s="24"/>
      <c r="S239" s="61"/>
      <c r="T239" s="61"/>
      <c r="U239" s="61"/>
      <c r="V239" s="61"/>
      <c r="W239" s="61"/>
    </row>
    <row r="240" spans="17:23" ht="12.75">
      <c r="Q240" s="24"/>
      <c r="S240" s="61"/>
      <c r="T240" s="61"/>
      <c r="U240" s="61"/>
      <c r="V240" s="61"/>
      <c r="W240" s="61"/>
    </row>
    <row r="241" spans="17:23" ht="12.75">
      <c r="Q241" s="24"/>
      <c r="S241" s="61"/>
      <c r="T241" s="61"/>
      <c r="U241" s="61"/>
      <c r="V241" s="61"/>
      <c r="W241" s="61"/>
    </row>
    <row r="242" spans="17:23" ht="12.75">
      <c r="Q242" s="24"/>
      <c r="S242" s="61"/>
      <c r="T242" s="61"/>
      <c r="U242" s="61"/>
      <c r="V242" s="61"/>
      <c r="W242" s="61"/>
    </row>
    <row r="243" spans="17:23" ht="12.75">
      <c r="Q243" s="24"/>
      <c r="S243" s="61"/>
      <c r="T243" s="61"/>
      <c r="U243" s="61"/>
      <c r="V243" s="61"/>
      <c r="W243" s="61"/>
    </row>
    <row r="244" spans="17:23" ht="12.75">
      <c r="Q244" s="24"/>
      <c r="S244" s="61"/>
      <c r="T244" s="61"/>
      <c r="U244" s="61"/>
      <c r="V244" s="61"/>
      <c r="W244" s="61"/>
    </row>
    <row r="245" spans="17:23" ht="12.75">
      <c r="Q245" s="24"/>
      <c r="S245" s="61"/>
      <c r="T245" s="61"/>
      <c r="U245" s="61"/>
      <c r="V245" s="61"/>
      <c r="W245" s="61"/>
    </row>
    <row r="246" spans="17:23" ht="12.75">
      <c r="Q246" s="24"/>
      <c r="S246" s="61"/>
      <c r="T246" s="61"/>
      <c r="U246" s="61"/>
      <c r="V246" s="61"/>
      <c r="W246" s="61"/>
    </row>
    <row r="247" spans="17:23" ht="12.75">
      <c r="Q247" s="24"/>
      <c r="S247" s="61"/>
      <c r="T247" s="61"/>
      <c r="U247" s="61"/>
      <c r="V247" s="61"/>
      <c r="W247" s="61"/>
    </row>
    <row r="248" spans="17:23" ht="12.75">
      <c r="Q248" s="24"/>
      <c r="S248" s="61"/>
      <c r="T248" s="61"/>
      <c r="U248" s="61"/>
      <c r="V248" s="61"/>
      <c r="W248" s="61"/>
    </row>
    <row r="249" spans="17:23" ht="12.75">
      <c r="Q249" s="24"/>
      <c r="S249" s="61"/>
      <c r="T249" s="61"/>
      <c r="U249" s="61"/>
      <c r="V249" s="61"/>
      <c r="W249" s="61"/>
    </row>
    <row r="250" spans="17:23" ht="12.75">
      <c r="Q250" s="24"/>
      <c r="S250" s="61"/>
      <c r="T250" s="61"/>
      <c r="U250" s="61"/>
      <c r="V250" s="61"/>
      <c r="W250" s="61"/>
    </row>
    <row r="251" spans="17:23" ht="12.75">
      <c r="Q251" s="24"/>
      <c r="S251" s="61"/>
      <c r="T251" s="61"/>
      <c r="U251" s="61"/>
      <c r="V251" s="61"/>
      <c r="W251" s="61"/>
    </row>
    <row r="252" spans="17:23" ht="12.75">
      <c r="Q252" s="24"/>
      <c r="S252" s="61"/>
      <c r="T252" s="61"/>
      <c r="U252" s="61"/>
      <c r="V252" s="61"/>
      <c r="W252" s="61"/>
    </row>
    <row r="253" spans="17:23" ht="12.75">
      <c r="Q253" s="24"/>
      <c r="S253" s="61"/>
      <c r="T253" s="61"/>
      <c r="U253" s="61"/>
      <c r="V253" s="61"/>
      <c r="W253" s="61"/>
    </row>
    <row r="254" spans="17:23" ht="12.75">
      <c r="Q254" s="24"/>
      <c r="S254" s="61"/>
      <c r="T254" s="61"/>
      <c r="U254" s="61"/>
      <c r="V254" s="61"/>
      <c r="W254" s="61"/>
    </row>
    <row r="255" spans="17:23" ht="12.75">
      <c r="Q255" s="24"/>
      <c r="S255" s="61"/>
      <c r="T255" s="61"/>
      <c r="U255" s="61"/>
      <c r="V255" s="61"/>
      <c r="W255" s="61"/>
    </row>
    <row r="256" spans="17:23" ht="12.75">
      <c r="Q256" s="24"/>
      <c r="S256" s="61"/>
      <c r="T256" s="61"/>
      <c r="U256" s="61"/>
      <c r="V256" s="61"/>
      <c r="W256" s="61"/>
    </row>
    <row r="257" spans="17:23" ht="12.75">
      <c r="Q257" s="24"/>
      <c r="S257" s="61"/>
      <c r="T257" s="61"/>
      <c r="U257" s="61"/>
      <c r="V257" s="61"/>
      <c r="W257" s="61"/>
    </row>
    <row r="258" spans="17:23" ht="12.75">
      <c r="Q258" s="24"/>
      <c r="S258" s="61"/>
      <c r="T258" s="61"/>
      <c r="U258" s="61"/>
      <c r="V258" s="61"/>
      <c r="W258" s="61"/>
    </row>
    <row r="259" spans="17:23" ht="12.75">
      <c r="Q259" s="24"/>
      <c r="S259" s="61"/>
      <c r="T259" s="61"/>
      <c r="U259" s="61"/>
      <c r="V259" s="61"/>
      <c r="W259" s="61"/>
    </row>
    <row r="260" spans="17:23" ht="12.75">
      <c r="Q260" s="24"/>
      <c r="S260" s="61"/>
      <c r="T260" s="61"/>
      <c r="U260" s="61"/>
      <c r="V260" s="61"/>
      <c r="W260" s="61"/>
    </row>
    <row r="261" spans="17:23" ht="12.75">
      <c r="Q261" s="24"/>
      <c r="S261" s="61"/>
      <c r="T261" s="61"/>
      <c r="U261" s="61"/>
      <c r="V261" s="61"/>
      <c r="W261" s="61"/>
    </row>
    <row r="262" spans="17:23" ht="12.75">
      <c r="Q262" s="24"/>
      <c r="S262" s="61"/>
      <c r="T262" s="61"/>
      <c r="U262" s="61"/>
      <c r="V262" s="61"/>
      <c r="W262" s="61"/>
    </row>
    <row r="263" spans="17:23" ht="12.75">
      <c r="Q263" s="24"/>
      <c r="S263" s="61"/>
      <c r="T263" s="61"/>
      <c r="U263" s="61"/>
      <c r="V263" s="61"/>
      <c r="W263" s="61"/>
    </row>
    <row r="264" spans="17:23" ht="12.75">
      <c r="Q264" s="24"/>
      <c r="S264" s="61"/>
      <c r="T264" s="61"/>
      <c r="U264" s="61"/>
      <c r="V264" s="61"/>
      <c r="W264" s="61"/>
    </row>
    <row r="265" spans="17:23" ht="12.75">
      <c r="Q265" s="24"/>
      <c r="S265" s="61"/>
      <c r="T265" s="61"/>
      <c r="U265" s="61"/>
      <c r="V265" s="61"/>
      <c r="W265" s="61"/>
    </row>
    <row r="266" spans="17:23" ht="12.75">
      <c r="Q266" s="24"/>
      <c r="S266" s="61"/>
      <c r="T266" s="61"/>
      <c r="U266" s="61"/>
      <c r="V266" s="61"/>
      <c r="W266" s="61"/>
    </row>
    <row r="267" spans="17:23" ht="12.75">
      <c r="Q267" s="24"/>
      <c r="S267" s="61"/>
      <c r="T267" s="61"/>
      <c r="U267" s="61"/>
      <c r="V267" s="61"/>
      <c r="W267" s="61"/>
    </row>
    <row r="268" spans="17:23" ht="12.75">
      <c r="Q268" s="24"/>
      <c r="S268" s="61"/>
      <c r="T268" s="61"/>
      <c r="U268" s="61"/>
      <c r="V268" s="61"/>
      <c r="W268" s="61"/>
    </row>
    <row r="269" spans="17:23" ht="12.75">
      <c r="Q269" s="24"/>
      <c r="S269" s="61"/>
      <c r="T269" s="61"/>
      <c r="U269" s="61"/>
      <c r="V269" s="61"/>
      <c r="W269" s="61"/>
    </row>
    <row r="270" spans="17:23" ht="12.75">
      <c r="Q270" s="24"/>
      <c r="S270" s="61"/>
      <c r="T270" s="61"/>
      <c r="U270" s="61"/>
      <c r="V270" s="61"/>
      <c r="W270" s="61"/>
    </row>
    <row r="271" spans="17:23" ht="12.75">
      <c r="Q271" s="24"/>
      <c r="S271" s="61"/>
      <c r="T271" s="61"/>
      <c r="U271" s="61"/>
      <c r="V271" s="61"/>
      <c r="W271" s="61"/>
    </row>
    <row r="272" spans="17:23" ht="12.75">
      <c r="Q272" s="24"/>
      <c r="S272" s="61"/>
      <c r="T272" s="61"/>
      <c r="U272" s="61"/>
      <c r="V272" s="61"/>
      <c r="W272" s="61"/>
    </row>
    <row r="273" spans="17:23" ht="12.75">
      <c r="Q273" s="24"/>
      <c r="S273" s="61"/>
      <c r="T273" s="61"/>
      <c r="U273" s="61"/>
      <c r="V273" s="61"/>
      <c r="W273" s="61"/>
    </row>
    <row r="274" spans="17:23" ht="12.75">
      <c r="Q274" s="24"/>
      <c r="S274" s="61"/>
      <c r="T274" s="61"/>
      <c r="U274" s="61"/>
      <c r="V274" s="61"/>
      <c r="W274" s="61"/>
    </row>
    <row r="275" spans="17:23" ht="12.75">
      <c r="Q275" s="24"/>
      <c r="S275" s="61"/>
      <c r="T275" s="61"/>
      <c r="U275" s="61"/>
      <c r="V275" s="61"/>
      <c r="W275" s="61"/>
    </row>
    <row r="276" spans="17:23" ht="12.75">
      <c r="Q276" s="24"/>
      <c r="S276" s="61"/>
      <c r="T276" s="61"/>
      <c r="U276" s="61"/>
      <c r="V276" s="61"/>
      <c r="W276" s="61"/>
    </row>
    <row r="277" spans="17:23" ht="12.75">
      <c r="Q277" s="24"/>
      <c r="S277" s="61"/>
      <c r="T277" s="61"/>
      <c r="U277" s="61"/>
      <c r="V277" s="61"/>
      <c r="W277" s="61"/>
    </row>
    <row r="278" spans="17:23" ht="12.75">
      <c r="Q278" s="24"/>
      <c r="S278" s="61"/>
      <c r="T278" s="61"/>
      <c r="U278" s="61"/>
      <c r="V278" s="61"/>
      <c r="W278" s="61"/>
    </row>
    <row r="279" spans="17:23" ht="12.75">
      <c r="Q279" s="24"/>
      <c r="S279" s="61"/>
      <c r="T279" s="61"/>
      <c r="U279" s="61"/>
      <c r="V279" s="61"/>
      <c r="W279" s="61"/>
    </row>
    <row r="280" spans="17:23" ht="12.75">
      <c r="Q280" s="24"/>
      <c r="S280" s="61"/>
      <c r="T280" s="61"/>
      <c r="U280" s="61"/>
      <c r="V280" s="61"/>
      <c r="W280" s="61"/>
    </row>
    <row r="281" spans="17:23" ht="12.75">
      <c r="Q281" s="24"/>
      <c r="S281" s="61"/>
      <c r="T281" s="61"/>
      <c r="U281" s="61"/>
      <c r="V281" s="61"/>
      <c r="W281" s="61"/>
    </row>
    <row r="282" spans="17:23" ht="12.75">
      <c r="Q282" s="24"/>
      <c r="S282" s="61"/>
      <c r="T282" s="61"/>
      <c r="U282" s="61"/>
      <c r="V282" s="61"/>
      <c r="W282" s="61"/>
    </row>
    <row r="283" ht="12.75">
      <c r="Q283" s="24"/>
    </row>
    <row r="284" ht="12.75">
      <c r="Q284" s="24"/>
    </row>
    <row r="285" ht="12.75">
      <c r="Q285" s="24"/>
    </row>
    <row r="286" ht="12.75">
      <c r="Q286" s="24"/>
    </row>
    <row r="287" ht="12.75">
      <c r="Q287" s="24"/>
    </row>
    <row r="288" ht="12.75">
      <c r="Q288" s="24"/>
    </row>
    <row r="289" ht="12.75">
      <c r="Q289" s="24"/>
    </row>
    <row r="290" ht="12.75">
      <c r="Q290" s="24"/>
    </row>
    <row r="291" ht="12.75">
      <c r="Q291" s="24"/>
    </row>
    <row r="292" ht="12.75">
      <c r="Q292" s="24"/>
    </row>
    <row r="293" ht="12.75">
      <c r="Q293" s="24"/>
    </row>
    <row r="294" ht="12.75">
      <c r="Q294" s="24"/>
    </row>
    <row r="295" ht="12.75">
      <c r="Q295" s="24"/>
    </row>
    <row r="296" ht="12.75">
      <c r="Q296" s="24"/>
    </row>
    <row r="297" ht="12.75">
      <c r="Q297" s="24"/>
    </row>
    <row r="298" ht="12.75">
      <c r="Q298" s="24"/>
    </row>
    <row r="299" ht="12.75">
      <c r="Q299" s="24"/>
    </row>
    <row r="300" ht="12.75">
      <c r="Q300" s="24"/>
    </row>
    <row r="301" ht="12.75">
      <c r="Q301" s="24"/>
    </row>
    <row r="302" ht="12.75">
      <c r="Q302" s="24"/>
    </row>
    <row r="303" ht="12.75">
      <c r="Q303" s="24"/>
    </row>
    <row r="304" ht="12.75">
      <c r="Q304" s="24"/>
    </row>
    <row r="305" ht="12.75">
      <c r="Q305" s="24"/>
    </row>
    <row r="306" ht="12.75">
      <c r="Q306" s="24"/>
    </row>
    <row r="307" ht="12.75">
      <c r="Q307" s="24"/>
    </row>
    <row r="308" ht="12.75">
      <c r="Q308" s="24"/>
    </row>
    <row r="309" ht="12.75">
      <c r="Q309" s="24"/>
    </row>
    <row r="310" ht="12.75">
      <c r="Q310" s="24"/>
    </row>
    <row r="311" ht="12.75">
      <c r="Q311" s="24"/>
    </row>
    <row r="312" ht="12.75">
      <c r="Q312" s="24"/>
    </row>
    <row r="313" ht="12.75">
      <c r="Q313" s="24"/>
    </row>
    <row r="314" ht="12.75">
      <c r="Q314" s="24"/>
    </row>
    <row r="315" ht="12.75">
      <c r="Q315" s="24"/>
    </row>
    <row r="316" ht="12.75">
      <c r="Q316" s="24"/>
    </row>
    <row r="317" ht="12.75">
      <c r="Q317" s="24"/>
    </row>
    <row r="318" ht="12.75">
      <c r="Q318" s="24"/>
    </row>
    <row r="319" ht="12.75">
      <c r="Q319" s="24"/>
    </row>
    <row r="320" ht="12.75">
      <c r="Q320" s="24"/>
    </row>
    <row r="321" ht="12.75">
      <c r="Q321" s="24"/>
    </row>
    <row r="322" ht="12.75">
      <c r="Q322" s="24"/>
    </row>
    <row r="323" ht="12.75">
      <c r="Q323" s="24"/>
    </row>
    <row r="324" ht="12.75">
      <c r="Q324" s="24"/>
    </row>
    <row r="325" ht="12.75">
      <c r="Q325" s="24"/>
    </row>
    <row r="326" ht="12.75">
      <c r="Q326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50"/>
  <sheetViews>
    <sheetView tabSelected="1" zoomScale="85" zoomScaleNormal="85" zoomScalePageLayoutView="0" workbookViewId="0" topLeftCell="A1">
      <pane ySplit="1" topLeftCell="A2" activePane="bottomLeft" state="frozen"/>
      <selection pane="topLeft" activeCell="C52" sqref="C52"/>
      <selection pane="bottomLeft" activeCell="A1" sqref="A1"/>
    </sheetView>
  </sheetViews>
  <sheetFormatPr defaultColWidth="9.140625" defaultRowHeight="12.75"/>
  <cols>
    <col min="1" max="1" width="18.7109375" style="0" bestFit="1" customWidth="1"/>
    <col min="2" max="2" width="8.8515625" style="8" bestFit="1" customWidth="1"/>
    <col min="3" max="3" width="8.8515625" style="0" customWidth="1"/>
    <col min="4" max="4" width="9.421875" style="0" customWidth="1"/>
    <col min="5" max="5" width="3.7109375" style="0" customWidth="1"/>
    <col min="6" max="6" width="12.28125" style="0" bestFit="1" customWidth="1"/>
    <col min="7" max="7" width="13.8515625" style="0" bestFit="1" customWidth="1"/>
    <col min="9" max="9" width="0" style="0" hidden="1" customWidth="1"/>
    <col min="10" max="15" width="10.8515625" style="0" customWidth="1"/>
    <col min="16" max="16" width="10.8515625" style="2" customWidth="1"/>
    <col min="17" max="17" width="10.8515625" style="0" customWidth="1"/>
    <col min="18" max="19" width="10.8515625" style="15" customWidth="1"/>
    <col min="22" max="22" width="17.421875" style="0" bestFit="1" customWidth="1"/>
  </cols>
  <sheetData>
    <row r="1" spans="1:19" ht="12.75">
      <c r="A1" s="10" t="s">
        <v>183</v>
      </c>
      <c r="B1" s="16" t="s">
        <v>1</v>
      </c>
      <c r="C1" s="11" t="s">
        <v>3</v>
      </c>
      <c r="D1" s="10" t="s">
        <v>43</v>
      </c>
      <c r="E1" s="34"/>
      <c r="F1" s="41" t="s">
        <v>59</v>
      </c>
      <c r="G1" s="41" t="s">
        <v>76</v>
      </c>
      <c r="H1" s="10" t="s">
        <v>3</v>
      </c>
      <c r="I1" s="131"/>
      <c r="J1" s="10" t="s">
        <v>91</v>
      </c>
      <c r="K1" s="10" t="s">
        <v>90</v>
      </c>
      <c r="L1" s="10" t="s">
        <v>108</v>
      </c>
      <c r="M1" s="10" t="s">
        <v>114</v>
      </c>
      <c r="N1" s="10" t="s">
        <v>123</v>
      </c>
      <c r="O1" s="10" t="s">
        <v>141</v>
      </c>
      <c r="P1" s="10" t="s">
        <v>148</v>
      </c>
      <c r="Q1" s="10" t="s">
        <v>158</v>
      </c>
      <c r="R1" s="10" t="s">
        <v>176</v>
      </c>
      <c r="S1" s="10" t="s">
        <v>550</v>
      </c>
    </row>
    <row r="2" spans="1:20" ht="12.75">
      <c r="A2" s="34" t="s">
        <v>185</v>
      </c>
      <c r="B2" s="43">
        <v>0.045439814814814815</v>
      </c>
      <c r="C2" s="35"/>
      <c r="D2" s="47">
        <f aca="true" t="shared" si="0" ref="D2:D41">B2/21.1</f>
        <v>0.0021535457258206074</v>
      </c>
      <c r="E2" s="34"/>
      <c r="F2" s="34"/>
      <c r="G2" s="34"/>
      <c r="H2" s="34"/>
      <c r="I2" s="34"/>
      <c r="J2" s="35"/>
      <c r="K2" s="35"/>
      <c r="L2" s="43"/>
      <c r="M2" s="34"/>
      <c r="N2" s="43">
        <v>0.05868</v>
      </c>
      <c r="O2" s="43">
        <v>0.05917824074074074</v>
      </c>
      <c r="P2" s="43"/>
      <c r="Q2" s="43"/>
      <c r="R2" s="43"/>
      <c r="S2" s="43"/>
      <c r="T2" s="148"/>
    </row>
    <row r="3" spans="1:23" ht="12.75">
      <c r="A3" s="141" t="s">
        <v>192</v>
      </c>
      <c r="B3" s="89">
        <v>0.0462962962962963</v>
      </c>
      <c r="C3" s="73">
        <v>2019</v>
      </c>
      <c r="D3" s="74">
        <f>B3/21.1</f>
        <v>0.002194137265227313</v>
      </c>
      <c r="E3" s="34"/>
      <c r="F3" s="43">
        <v>0.048171296296296295</v>
      </c>
      <c r="G3" s="61">
        <f>+F3-B3</f>
        <v>0.0018749999999999947</v>
      </c>
      <c r="H3" s="35">
        <v>2017</v>
      </c>
      <c r="I3" s="35"/>
      <c r="J3" s="34"/>
      <c r="K3" s="34"/>
      <c r="L3" s="34"/>
      <c r="M3" s="43"/>
      <c r="N3" s="43"/>
      <c r="O3" s="34"/>
      <c r="P3" s="43"/>
      <c r="Q3" s="43">
        <v>0.048171296296296295</v>
      </c>
      <c r="R3" s="95">
        <v>0.049560185185185186</v>
      </c>
      <c r="S3" s="89">
        <v>0.0462962962962963</v>
      </c>
      <c r="W3" s="43"/>
    </row>
    <row r="4" spans="1:23" ht="12.75">
      <c r="A4" s="34" t="s">
        <v>186</v>
      </c>
      <c r="B4" s="43">
        <v>0.04644675925925926</v>
      </c>
      <c r="C4" s="35">
        <v>2008</v>
      </c>
      <c r="D4" s="47">
        <f t="shared" si="0"/>
        <v>0.0022012682113393012</v>
      </c>
      <c r="E4" s="34"/>
      <c r="F4" s="34"/>
      <c r="G4" s="34"/>
      <c r="H4" s="34"/>
      <c r="I4" s="34"/>
      <c r="J4" s="35"/>
      <c r="K4" s="43">
        <v>0.048518518518518516</v>
      </c>
      <c r="L4" s="43"/>
      <c r="M4" s="34"/>
      <c r="N4" s="43"/>
      <c r="O4" s="34"/>
      <c r="P4" s="43"/>
      <c r="Q4" s="34"/>
      <c r="R4" s="43"/>
      <c r="S4" s="43"/>
      <c r="T4" s="148"/>
      <c r="W4" s="43"/>
    </row>
    <row r="5" spans="1:23" ht="12.75">
      <c r="A5" s="34" t="s">
        <v>187</v>
      </c>
      <c r="B5" s="43">
        <v>0.046875</v>
      </c>
      <c r="C5" s="35"/>
      <c r="D5" s="47">
        <f t="shared" si="0"/>
        <v>0.002221563981042654</v>
      </c>
      <c r="E5" s="34"/>
      <c r="F5" s="34"/>
      <c r="G5" s="34"/>
      <c r="H5" s="35"/>
      <c r="I5" s="35"/>
      <c r="J5" s="35"/>
      <c r="K5" s="43">
        <v>0.05408564814814815</v>
      </c>
      <c r="L5" s="43">
        <v>0.05361111111111111</v>
      </c>
      <c r="M5" s="34"/>
      <c r="N5" s="43"/>
      <c r="O5" s="34"/>
      <c r="P5" s="43"/>
      <c r="Q5" s="34"/>
      <c r="R5" s="43"/>
      <c r="S5" s="43"/>
      <c r="T5" s="148"/>
      <c r="W5" s="43"/>
    </row>
    <row r="6" spans="1:23" ht="12.75">
      <c r="A6" s="42" t="s">
        <v>294</v>
      </c>
      <c r="B6" s="89">
        <v>0.04725752314814815</v>
      </c>
      <c r="C6" s="73">
        <v>2019</v>
      </c>
      <c r="D6" s="74">
        <f>B6/21.1</f>
        <v>0.0022396930401965944</v>
      </c>
      <c r="E6" s="34"/>
      <c r="F6" s="43">
        <v>0.04798611111111111</v>
      </c>
      <c r="G6" s="61">
        <f>+F6-B6</f>
        <v>0.0007285879629629621</v>
      </c>
      <c r="H6" s="35">
        <v>2017</v>
      </c>
      <c r="I6" s="35"/>
      <c r="J6" s="35"/>
      <c r="K6" s="43">
        <v>0.05804398148148148</v>
      </c>
      <c r="L6" s="43">
        <v>0.052812500000000005</v>
      </c>
      <c r="M6" s="43">
        <v>0.0525</v>
      </c>
      <c r="N6" s="43">
        <v>0.049918981481481474</v>
      </c>
      <c r="O6" s="43">
        <v>0.04905092592592592</v>
      </c>
      <c r="P6" s="43"/>
      <c r="Q6" s="43">
        <v>0.04798611111111111</v>
      </c>
      <c r="R6" s="43">
        <v>0.05358796296296297</v>
      </c>
      <c r="S6" s="89">
        <v>0.04725752314814815</v>
      </c>
      <c r="W6" s="43"/>
    </row>
    <row r="7" spans="1:23" ht="12.75">
      <c r="A7" s="34" t="s">
        <v>188</v>
      </c>
      <c r="B7" s="43">
        <v>0.04755787037037037</v>
      </c>
      <c r="C7" s="35">
        <v>2001</v>
      </c>
      <c r="D7" s="47">
        <f t="shared" si="0"/>
        <v>0.0022539275057047565</v>
      </c>
      <c r="E7" s="34"/>
      <c r="F7" s="34"/>
      <c r="G7" s="34"/>
      <c r="H7" s="35"/>
      <c r="I7" s="35"/>
      <c r="J7" s="35"/>
      <c r="K7" s="43">
        <v>0.05054398148148148</v>
      </c>
      <c r="L7" s="43">
        <v>0.05269675925925926</v>
      </c>
      <c r="M7" s="43">
        <v>0.05362268518518518</v>
      </c>
      <c r="N7" s="43">
        <v>0.05612</v>
      </c>
      <c r="O7" s="43">
        <v>0.052175925925925924</v>
      </c>
      <c r="P7" s="43">
        <v>0.052812500000000005</v>
      </c>
      <c r="Q7" s="43"/>
      <c r="R7" s="43">
        <v>0.05423611111111112</v>
      </c>
      <c r="S7" s="89">
        <v>0.055405092592592596</v>
      </c>
      <c r="W7" s="43"/>
    </row>
    <row r="8" spans="1:23" ht="12.75">
      <c r="A8" s="34" t="s">
        <v>194</v>
      </c>
      <c r="B8" s="43">
        <v>0.047731481481481486</v>
      </c>
      <c r="C8" s="35">
        <v>1992</v>
      </c>
      <c r="D8" s="47">
        <f t="shared" si="0"/>
        <v>0.0022621555204493595</v>
      </c>
      <c r="E8" s="34"/>
      <c r="F8" s="34"/>
      <c r="G8" s="34"/>
      <c r="H8" s="35"/>
      <c r="I8" s="35"/>
      <c r="J8" s="35"/>
      <c r="K8" s="35"/>
      <c r="L8" s="43">
        <v>0.06253472222222223</v>
      </c>
      <c r="M8" s="43">
        <v>0.0553275462962963</v>
      </c>
      <c r="N8" s="43"/>
      <c r="O8" s="43">
        <v>0.05664351851851852</v>
      </c>
      <c r="P8" s="43"/>
      <c r="Q8" s="43">
        <v>0.05643518518518518</v>
      </c>
      <c r="R8" s="43">
        <v>0.06746527777777778</v>
      </c>
      <c r="S8" s="95"/>
      <c r="W8" s="43"/>
    </row>
    <row r="9" spans="1:23" ht="12.75">
      <c r="A9" s="34" t="s">
        <v>195</v>
      </c>
      <c r="B9" s="43">
        <v>0.04778935185185185</v>
      </c>
      <c r="C9" s="35">
        <v>2010</v>
      </c>
      <c r="D9" s="47">
        <f t="shared" si="0"/>
        <v>0.002264898192030893</v>
      </c>
      <c r="E9" s="34"/>
      <c r="F9" s="43">
        <v>0.04891203703703704</v>
      </c>
      <c r="G9" s="61">
        <f>+F9-B9</f>
        <v>0.0011226851851851918</v>
      </c>
      <c r="H9" s="35" t="s">
        <v>83</v>
      </c>
      <c r="I9" s="35"/>
      <c r="J9" s="43">
        <v>0.04778935185185185</v>
      </c>
      <c r="K9" s="43">
        <v>0.04951388888888889</v>
      </c>
      <c r="L9" s="43">
        <v>0.0488425925925926</v>
      </c>
      <c r="M9" s="43">
        <v>0.05378472222222222</v>
      </c>
      <c r="N9" s="43">
        <v>0.05371</v>
      </c>
      <c r="O9" s="43">
        <v>0.05004629629629629</v>
      </c>
      <c r="P9" s="43">
        <v>0.051412037037037034</v>
      </c>
      <c r="Q9" s="43">
        <v>0.05157407407407408</v>
      </c>
      <c r="R9" s="43">
        <v>0.04961805555555556</v>
      </c>
      <c r="S9" s="89">
        <v>0.05037037037037037</v>
      </c>
      <c r="W9" s="43"/>
    </row>
    <row r="10" spans="1:23" ht="12.75">
      <c r="A10" s="34" t="s">
        <v>191</v>
      </c>
      <c r="B10" s="43">
        <v>0.04791666666666666</v>
      </c>
      <c r="C10" s="35"/>
      <c r="D10" s="47">
        <f t="shared" si="0"/>
        <v>0.0022709320695102684</v>
      </c>
      <c r="E10" s="34"/>
      <c r="F10" s="34"/>
      <c r="G10" s="34"/>
      <c r="H10" s="35"/>
      <c r="I10" s="35"/>
      <c r="J10" s="35"/>
      <c r="K10" s="35"/>
      <c r="L10" s="43"/>
      <c r="M10" s="34"/>
      <c r="N10" s="43"/>
      <c r="O10" s="34"/>
      <c r="P10" s="43"/>
      <c r="Q10" s="34"/>
      <c r="R10" s="43"/>
      <c r="S10" s="95"/>
      <c r="W10" s="43"/>
    </row>
    <row r="11" spans="1:23" ht="12.75">
      <c r="A11" s="80" t="s">
        <v>202</v>
      </c>
      <c r="B11" s="43">
        <v>0.0484375</v>
      </c>
      <c r="C11" s="35">
        <v>2013</v>
      </c>
      <c r="D11" s="47">
        <f t="shared" si="0"/>
        <v>0.0022956161137440757</v>
      </c>
      <c r="E11" s="34"/>
      <c r="F11" s="34"/>
      <c r="G11" s="34"/>
      <c r="H11" s="35"/>
      <c r="I11" s="35"/>
      <c r="J11" s="34"/>
      <c r="K11" s="34"/>
      <c r="L11" s="34"/>
      <c r="M11" s="43">
        <v>0.0484375</v>
      </c>
      <c r="N11" s="43">
        <v>0.05164</v>
      </c>
      <c r="O11" s="34"/>
      <c r="P11" s="43">
        <v>0.050509259259259254</v>
      </c>
      <c r="Q11" s="43">
        <v>0.051006944444444445</v>
      </c>
      <c r="R11" s="43">
        <v>0.050011574074074076</v>
      </c>
      <c r="S11" s="89">
        <v>0.050348379629629625</v>
      </c>
      <c r="W11" s="43"/>
    </row>
    <row r="12" spans="1:23" ht="12.75">
      <c r="A12" s="34" t="s">
        <v>197</v>
      </c>
      <c r="B12" s="43">
        <v>0.048587962962962965</v>
      </c>
      <c r="C12" s="35">
        <v>2009</v>
      </c>
      <c r="D12" s="47">
        <f t="shared" si="0"/>
        <v>0.0023027470598560645</v>
      </c>
      <c r="E12" s="34"/>
      <c r="F12" s="34"/>
      <c r="G12" s="34"/>
      <c r="H12" s="35"/>
      <c r="I12" s="35"/>
      <c r="J12" s="35"/>
      <c r="K12" s="43">
        <v>0.05259259259259259</v>
      </c>
      <c r="L12" s="43">
        <v>0.05171296296296296</v>
      </c>
      <c r="M12" s="43">
        <v>0.05767361111111111</v>
      </c>
      <c r="N12" s="43">
        <v>0.05378</v>
      </c>
      <c r="O12" s="43">
        <v>0.05825231481481482</v>
      </c>
      <c r="P12" s="43">
        <v>0.05667824074074074</v>
      </c>
      <c r="Q12" s="43">
        <v>0.057060185185185186</v>
      </c>
      <c r="R12" s="43">
        <v>0.061238425925925925</v>
      </c>
      <c r="S12" s="89">
        <v>0.05370439814814815</v>
      </c>
      <c r="U12" s="2"/>
      <c r="W12" s="43"/>
    </row>
    <row r="13" spans="1:23" ht="12.75">
      <c r="A13" s="34" t="s">
        <v>198</v>
      </c>
      <c r="B13" s="43">
        <v>0.04862268518518518</v>
      </c>
      <c r="C13" s="35">
        <v>2015</v>
      </c>
      <c r="D13" s="47">
        <f t="shared" si="0"/>
        <v>0.0023043926628049847</v>
      </c>
      <c r="E13" s="34"/>
      <c r="F13" s="43">
        <v>0.0497337962962963</v>
      </c>
      <c r="G13" s="61">
        <f>+F13-B13</f>
        <v>0.0011111111111111183</v>
      </c>
      <c r="H13" s="35">
        <v>2010</v>
      </c>
      <c r="I13" s="35"/>
      <c r="J13" s="43">
        <v>0.0497337962962963</v>
      </c>
      <c r="K13" s="35"/>
      <c r="L13" s="43">
        <v>0.05935185185185185</v>
      </c>
      <c r="M13" s="43">
        <v>0.05635532407407407</v>
      </c>
      <c r="N13" s="43">
        <v>0.05355</v>
      </c>
      <c r="O13" s="43">
        <v>0.04862268518518518</v>
      </c>
      <c r="P13" s="43">
        <v>0.04873842592592592</v>
      </c>
      <c r="Q13" s="43">
        <v>0.05289351851851851</v>
      </c>
      <c r="R13" s="43">
        <v>0.05232638888888889</v>
      </c>
      <c r="S13" s="89">
        <v>0.051705092592592594</v>
      </c>
      <c r="U13" s="2"/>
      <c r="W13" s="43"/>
    </row>
    <row r="14" spans="1:23" ht="12.75">
      <c r="A14" s="34" t="s">
        <v>196</v>
      </c>
      <c r="B14" s="43">
        <v>0.0487037037037037</v>
      </c>
      <c r="C14" s="35">
        <v>2010</v>
      </c>
      <c r="D14" s="47">
        <f t="shared" si="0"/>
        <v>0.0023082324030191327</v>
      </c>
      <c r="E14" s="34"/>
      <c r="F14" s="43">
        <v>0.0488425925925926</v>
      </c>
      <c r="G14" s="61">
        <f>+F14-B14</f>
        <v>0.00013888888888889672</v>
      </c>
      <c r="H14" s="35">
        <v>2010</v>
      </c>
      <c r="I14" s="35"/>
      <c r="J14" s="43">
        <v>0.0487037037037037</v>
      </c>
      <c r="K14" s="35"/>
      <c r="L14" s="43">
        <v>0.05592592592592593</v>
      </c>
      <c r="M14" s="43">
        <v>0.0521875</v>
      </c>
      <c r="N14" s="43"/>
      <c r="O14" s="34"/>
      <c r="P14" s="43"/>
      <c r="Q14" s="34"/>
      <c r="R14" s="43"/>
      <c r="S14" s="43"/>
      <c r="T14" s="148"/>
      <c r="U14" s="2"/>
      <c r="W14" s="43"/>
    </row>
    <row r="15" spans="1:23" ht="12.75">
      <c r="A15" s="34" t="s">
        <v>189</v>
      </c>
      <c r="B15" s="43">
        <v>0.04880787037037037</v>
      </c>
      <c r="C15" s="35">
        <v>2007</v>
      </c>
      <c r="D15" s="47">
        <f t="shared" si="0"/>
        <v>0.002313169211865894</v>
      </c>
      <c r="E15" s="34"/>
      <c r="F15" s="34"/>
      <c r="G15" s="34"/>
      <c r="H15" s="35"/>
      <c r="I15" s="35"/>
      <c r="J15" s="35"/>
      <c r="K15" s="35"/>
      <c r="L15" s="43"/>
      <c r="M15" s="34"/>
      <c r="N15" s="43"/>
      <c r="O15" s="34"/>
      <c r="P15" s="43"/>
      <c r="Q15" s="34"/>
      <c r="R15" s="43"/>
      <c r="S15" s="43"/>
      <c r="T15" s="148"/>
      <c r="U15" s="2"/>
      <c r="W15" s="43"/>
    </row>
    <row r="16" spans="1:21" ht="12.75">
      <c r="A16" s="34" t="s">
        <v>383</v>
      </c>
      <c r="B16" s="43">
        <v>0.04894675925925926</v>
      </c>
      <c r="C16" s="35">
        <v>2018</v>
      </c>
      <c r="D16" s="47">
        <f>B16/21.1</f>
        <v>0.002319751623661576</v>
      </c>
      <c r="E16" s="34"/>
      <c r="F16" s="43">
        <v>0.05371527777777777</v>
      </c>
      <c r="G16" s="61">
        <f>+F16-B16</f>
        <v>0.004768518518518512</v>
      </c>
      <c r="H16" s="35">
        <v>2017</v>
      </c>
      <c r="I16" s="34"/>
      <c r="J16" s="35"/>
      <c r="K16" s="35"/>
      <c r="L16" s="43"/>
      <c r="M16" s="34"/>
      <c r="N16" s="43"/>
      <c r="O16" s="43"/>
      <c r="P16" s="43"/>
      <c r="Q16" s="43">
        <v>0.05371527777777777</v>
      </c>
      <c r="R16" s="43">
        <v>0.04894675925925926</v>
      </c>
      <c r="S16" s="43"/>
      <c r="T16" s="148"/>
      <c r="U16" s="2"/>
    </row>
    <row r="17" spans="1:21" ht="12.75">
      <c r="A17" s="34" t="s">
        <v>200</v>
      </c>
      <c r="B17" s="43">
        <v>0.04895833333333333</v>
      </c>
      <c r="C17" s="35">
        <v>2007</v>
      </c>
      <c r="D17" s="47">
        <f t="shared" si="0"/>
        <v>0.002320300157977883</v>
      </c>
      <c r="E17" s="34"/>
      <c r="F17" s="41"/>
      <c r="G17" s="34"/>
      <c r="H17" s="35"/>
      <c r="I17" s="35"/>
      <c r="J17" s="35"/>
      <c r="K17" s="35"/>
      <c r="L17" s="43"/>
      <c r="M17" s="34"/>
      <c r="N17" s="43"/>
      <c r="O17" s="43">
        <v>0.05221064814814815</v>
      </c>
      <c r="P17" s="43"/>
      <c r="Q17" s="43"/>
      <c r="R17" s="43"/>
      <c r="S17" s="43"/>
      <c r="T17" s="148"/>
      <c r="U17" s="2"/>
    </row>
    <row r="18" spans="1:19" ht="12.75">
      <c r="A18" t="s">
        <v>562</v>
      </c>
      <c r="B18" s="43">
        <v>0.04902777777777778</v>
      </c>
      <c r="C18" s="35">
        <v>2007</v>
      </c>
      <c r="D18" s="47">
        <f>B18/21.1</f>
        <v>0.002323591363875724</v>
      </c>
      <c r="E18" s="34"/>
      <c r="F18" s="43">
        <v>0.05008101851851852</v>
      </c>
      <c r="G18" s="61">
        <f>+F18-B18</f>
        <v>0.0010532407407407365</v>
      </c>
      <c r="H18" s="35">
        <v>2004</v>
      </c>
      <c r="I18" s="34"/>
      <c r="J18" s="43">
        <v>0.05478009259259259</v>
      </c>
      <c r="K18" s="43"/>
      <c r="L18" s="43"/>
      <c r="M18" s="43">
        <v>0.05053240740740741</v>
      </c>
      <c r="N18" s="43"/>
      <c r="O18" s="43">
        <v>0.052986111111111116</v>
      </c>
      <c r="P18" s="43">
        <v>0.05238425925925926</v>
      </c>
      <c r="Q18" s="43">
        <v>0.05601851851851852</v>
      </c>
      <c r="R18" s="43">
        <v>0.05322916666666666</v>
      </c>
      <c r="S18" s="89">
        <v>0.06164733796296296</v>
      </c>
    </row>
    <row r="19" spans="1:21" ht="12.75">
      <c r="A19" s="34" t="s">
        <v>201</v>
      </c>
      <c r="B19" s="43">
        <v>0.04913194444444444</v>
      </c>
      <c r="C19" s="35">
        <v>2017</v>
      </c>
      <c r="D19" s="47">
        <f>B19/21.1</f>
        <v>0.0023285281727224855</v>
      </c>
      <c r="E19" s="34"/>
      <c r="F19" s="43">
        <v>0.0493287037037037</v>
      </c>
      <c r="G19" s="61">
        <f>+F19-B19</f>
        <v>0.00019675925925925764</v>
      </c>
      <c r="H19" s="35">
        <v>2010</v>
      </c>
      <c r="I19" s="35"/>
      <c r="J19" s="43">
        <v>0.0493287037037037</v>
      </c>
      <c r="K19" s="35"/>
      <c r="L19" s="43">
        <v>0.07011574074074074</v>
      </c>
      <c r="M19" s="34"/>
      <c r="N19" s="43">
        <v>0.05079</v>
      </c>
      <c r="O19" s="34"/>
      <c r="P19" s="43"/>
      <c r="Q19" s="43">
        <v>0.04913194444444444</v>
      </c>
      <c r="R19" s="43"/>
      <c r="S19" s="43"/>
      <c r="T19" s="148"/>
      <c r="U19" s="2"/>
    </row>
    <row r="20" spans="1:21" ht="12.75">
      <c r="A20" s="34" t="s">
        <v>184</v>
      </c>
      <c r="B20" s="43">
        <v>0.04923611111111111</v>
      </c>
      <c r="C20" s="35">
        <v>1999</v>
      </c>
      <c r="D20" s="47">
        <f t="shared" si="0"/>
        <v>0.002333464981569247</v>
      </c>
      <c r="E20" s="34"/>
      <c r="F20" s="34"/>
      <c r="G20" s="34"/>
      <c r="H20" s="35"/>
      <c r="I20" s="35"/>
      <c r="J20" s="35"/>
      <c r="K20" s="35"/>
      <c r="L20" s="43"/>
      <c r="M20" s="34"/>
      <c r="N20" s="43"/>
      <c r="O20" s="43"/>
      <c r="P20" s="43"/>
      <c r="Q20" s="43"/>
      <c r="R20" s="43"/>
      <c r="S20" s="43"/>
      <c r="T20" s="148"/>
      <c r="U20" s="2"/>
    </row>
    <row r="21" spans="1:21" ht="12.75">
      <c r="A21" s="34" t="s">
        <v>207</v>
      </c>
      <c r="B21" s="43">
        <v>0.04967592592592593</v>
      </c>
      <c r="C21" s="35">
        <v>1991</v>
      </c>
      <c r="D21" s="47">
        <f t="shared" si="0"/>
        <v>0.0023543092855889064</v>
      </c>
      <c r="E21" s="34"/>
      <c r="F21" s="34"/>
      <c r="G21" s="34"/>
      <c r="H21" s="34"/>
      <c r="I21" s="34"/>
      <c r="J21" s="35"/>
      <c r="K21" s="35"/>
      <c r="L21" s="43"/>
      <c r="M21" s="34"/>
      <c r="N21" s="43"/>
      <c r="O21" s="43"/>
      <c r="P21" s="43"/>
      <c r="Q21" s="43"/>
      <c r="R21" s="43"/>
      <c r="S21" s="43"/>
      <c r="T21" s="148"/>
      <c r="U21" s="2"/>
    </row>
    <row r="22" spans="1:21" ht="12.75">
      <c r="A22" s="34" t="s">
        <v>380</v>
      </c>
      <c r="B22" s="43">
        <v>0.04972222222222222</v>
      </c>
      <c r="C22" s="35">
        <v>2006</v>
      </c>
      <c r="D22" s="47">
        <f t="shared" si="0"/>
        <v>0.0023565034228541335</v>
      </c>
      <c r="E22" s="34"/>
      <c r="F22" s="34"/>
      <c r="G22" s="34"/>
      <c r="H22" s="34"/>
      <c r="I22" s="34"/>
      <c r="J22" s="35"/>
      <c r="K22" s="35"/>
      <c r="L22" s="43"/>
      <c r="M22" s="34"/>
      <c r="N22" s="43"/>
      <c r="O22" s="43"/>
      <c r="P22" s="43"/>
      <c r="Q22" s="43"/>
      <c r="R22" s="43"/>
      <c r="S22" s="43"/>
      <c r="T22" s="148"/>
      <c r="U22" s="2"/>
    </row>
    <row r="23" spans="1:21" ht="12.75">
      <c r="A23" s="34" t="s">
        <v>208</v>
      </c>
      <c r="B23" s="43">
        <v>0.049837962962962966</v>
      </c>
      <c r="C23" s="35">
        <v>2009</v>
      </c>
      <c r="D23" s="47">
        <f t="shared" si="0"/>
        <v>0.002361988766017202</v>
      </c>
      <c r="E23" s="34"/>
      <c r="F23" s="34"/>
      <c r="G23" s="34"/>
      <c r="H23" s="34"/>
      <c r="I23" s="34"/>
      <c r="J23" s="35"/>
      <c r="K23" s="43">
        <v>0.05181712962962962</v>
      </c>
      <c r="L23" s="43">
        <v>0.05844907407407407</v>
      </c>
      <c r="M23" s="43">
        <v>0.053488425925925925</v>
      </c>
      <c r="N23" s="43">
        <v>0.05358</v>
      </c>
      <c r="O23" s="43">
        <v>0.052141203703703703</v>
      </c>
      <c r="P23" s="43">
        <v>0.05278935185185185</v>
      </c>
      <c r="Q23" s="43"/>
      <c r="R23" s="43">
        <v>0.05565972222222223</v>
      </c>
      <c r="S23" s="43"/>
      <c r="T23" s="148"/>
      <c r="U23" s="2"/>
    </row>
    <row r="24" spans="1:21" ht="12.75">
      <c r="A24" s="34" t="s">
        <v>199</v>
      </c>
      <c r="B24" s="43">
        <v>0.04984</v>
      </c>
      <c r="C24" s="35">
        <v>2014</v>
      </c>
      <c r="D24" s="47">
        <f t="shared" si="0"/>
        <v>0.002362085308056872</v>
      </c>
      <c r="E24" s="34"/>
      <c r="F24" s="43">
        <v>0.05005787037037037</v>
      </c>
      <c r="G24" s="61">
        <f>+F24-B24</f>
        <v>0.00021787037037036827</v>
      </c>
      <c r="H24" s="35">
        <v>2012</v>
      </c>
      <c r="I24" s="34"/>
      <c r="J24" s="43">
        <v>0.050740740740740746</v>
      </c>
      <c r="K24" s="43">
        <v>0.0514699074074074</v>
      </c>
      <c r="L24" s="43">
        <v>0.05005787037037037</v>
      </c>
      <c r="M24" s="43">
        <v>0.05034722222222222</v>
      </c>
      <c r="N24" s="43">
        <v>0.04984</v>
      </c>
      <c r="O24" s="43">
        <v>0.05008101851851852</v>
      </c>
      <c r="P24" s="43"/>
      <c r="Q24" s="43"/>
      <c r="R24" s="43"/>
      <c r="S24" s="43"/>
      <c r="T24" s="148"/>
      <c r="U24" s="2"/>
    </row>
    <row r="25" spans="1:22" ht="12.75">
      <c r="A25" s="34" t="s">
        <v>331</v>
      </c>
      <c r="B25" s="43">
        <v>0.049918981481481474</v>
      </c>
      <c r="C25" s="35">
        <v>2018</v>
      </c>
      <c r="D25" s="47">
        <f>B25/21.1</f>
        <v>0.0023658285062313493</v>
      </c>
      <c r="E25" s="34"/>
      <c r="F25" s="43">
        <v>0.053252314814814815</v>
      </c>
      <c r="G25" s="61">
        <f>+F25-B25</f>
        <v>0.003333333333333341</v>
      </c>
      <c r="H25" s="35">
        <v>2017</v>
      </c>
      <c r="I25" s="34"/>
      <c r="J25" s="34"/>
      <c r="K25" s="34"/>
      <c r="L25" s="34"/>
      <c r="M25" s="43">
        <v>0.058750000000000004</v>
      </c>
      <c r="N25" s="43">
        <v>0.05472222222222223</v>
      </c>
      <c r="O25" s="34"/>
      <c r="P25" s="43"/>
      <c r="Q25" s="43">
        <v>0.053252314814814815</v>
      </c>
      <c r="R25" s="43">
        <v>0.049918981481481474</v>
      </c>
      <c r="S25" s="43"/>
      <c r="T25" s="148"/>
      <c r="U25" s="2"/>
      <c r="V25" s="2"/>
    </row>
    <row r="26" spans="1:21" ht="12.75">
      <c r="A26" s="34" t="s">
        <v>372</v>
      </c>
      <c r="B26" s="43">
        <v>0.05002314814814815</v>
      </c>
      <c r="C26" s="35">
        <v>2012</v>
      </c>
      <c r="D26" s="47">
        <f t="shared" si="0"/>
        <v>0.002370765315078111</v>
      </c>
      <c r="E26" s="34"/>
      <c r="F26" s="43">
        <v>0.05103009259259259</v>
      </c>
      <c r="G26" s="61">
        <f>+F26-B26</f>
        <v>0.0010069444444444423</v>
      </c>
      <c r="H26" s="35">
        <v>2010</v>
      </c>
      <c r="I26" s="34"/>
      <c r="J26" s="34"/>
      <c r="K26" s="34"/>
      <c r="L26" s="43">
        <v>0.05002314814814815</v>
      </c>
      <c r="M26" s="34"/>
      <c r="N26" s="43"/>
      <c r="O26" s="43"/>
      <c r="P26" s="43"/>
      <c r="Q26" s="43"/>
      <c r="R26" s="43"/>
      <c r="S26" s="43"/>
      <c r="T26" s="148"/>
      <c r="U26" s="2"/>
    </row>
    <row r="27" spans="1:20" ht="12.75">
      <c r="A27" s="34" t="s">
        <v>317</v>
      </c>
      <c r="B27" s="43">
        <v>0.050069444444444444</v>
      </c>
      <c r="C27" s="35">
        <v>1987</v>
      </c>
      <c r="D27" s="47">
        <f t="shared" si="0"/>
        <v>0.0023729594523433386</v>
      </c>
      <c r="E27" s="34"/>
      <c r="F27" s="34"/>
      <c r="G27" s="34"/>
      <c r="H27" s="34"/>
      <c r="I27" s="34"/>
      <c r="J27" s="35"/>
      <c r="K27" s="43">
        <v>0.05983796296296296</v>
      </c>
      <c r="L27" s="43"/>
      <c r="M27" s="34"/>
      <c r="N27" s="43"/>
      <c r="O27" s="43">
        <v>0.0625462962962963</v>
      </c>
      <c r="P27" s="43"/>
      <c r="Q27" s="43"/>
      <c r="R27" s="43">
        <v>0.043750000000000004</v>
      </c>
      <c r="S27" s="43"/>
      <c r="T27" s="148"/>
    </row>
    <row r="28" spans="1:19" ht="12.75">
      <c r="A28" s="34" t="s">
        <v>400</v>
      </c>
      <c r="B28" s="43">
        <v>0.05016203703703703</v>
      </c>
      <c r="C28" s="35">
        <v>2013</v>
      </c>
      <c r="D28" s="47">
        <f>B28/21.1</f>
        <v>0.002377347726873793</v>
      </c>
      <c r="E28" s="34"/>
      <c r="F28" s="43">
        <v>0.050798611111111114</v>
      </c>
      <c r="G28" s="61">
        <f>+F28-B28</f>
        <v>0.0006365740740740811</v>
      </c>
      <c r="H28" s="35">
        <v>2004</v>
      </c>
      <c r="I28" s="34"/>
      <c r="J28" s="34"/>
      <c r="K28" s="35"/>
      <c r="L28" s="43">
        <v>0.06189814814814815</v>
      </c>
      <c r="M28" s="43">
        <v>0.05016203703703703</v>
      </c>
      <c r="N28" s="43">
        <v>0.06016203703703704</v>
      </c>
      <c r="O28" s="43">
        <v>0.05188657407407407</v>
      </c>
      <c r="P28" s="43">
        <v>0.052523148148148145</v>
      </c>
      <c r="Q28" s="43">
        <v>0.052314814814814814</v>
      </c>
      <c r="R28" s="43">
        <v>0.052256944444444446</v>
      </c>
      <c r="S28" s="89">
        <v>0.0581712962962963</v>
      </c>
    </row>
    <row r="29" spans="1:19" ht="12.75">
      <c r="A29" s="34" t="s">
        <v>205</v>
      </c>
      <c r="B29" s="43">
        <v>0.050509259259259254</v>
      </c>
      <c r="C29" s="35">
        <v>1993</v>
      </c>
      <c r="D29" s="47">
        <f t="shared" si="0"/>
        <v>0.0023938037563629977</v>
      </c>
      <c r="E29" s="34"/>
      <c r="F29" s="34"/>
      <c r="G29" s="34"/>
      <c r="H29" s="34"/>
      <c r="I29" s="34"/>
      <c r="J29" s="35"/>
      <c r="K29" s="35"/>
      <c r="L29" s="43"/>
      <c r="M29" s="34"/>
      <c r="N29" s="43"/>
      <c r="O29" s="43">
        <v>0.058541666666666665</v>
      </c>
      <c r="P29" s="43">
        <v>0.06229166666666667</v>
      </c>
      <c r="Q29" s="43">
        <v>0.06400462962962962</v>
      </c>
      <c r="R29" s="43">
        <v>0.06746527777777778</v>
      </c>
      <c r="S29" s="95"/>
    </row>
    <row r="30" spans="1:19" ht="12.75">
      <c r="A30" s="34" t="s">
        <v>381</v>
      </c>
      <c r="B30" s="43">
        <v>0.05071759259259259</v>
      </c>
      <c r="C30" s="35">
        <v>2013</v>
      </c>
      <c r="D30" s="47">
        <f t="shared" si="0"/>
        <v>0.002403677374056521</v>
      </c>
      <c r="E30" s="34"/>
      <c r="F30" s="43">
        <v>0.05115740740740741</v>
      </c>
      <c r="G30" s="61">
        <f>+F30-B30</f>
        <v>0.0004398148148148165</v>
      </c>
      <c r="H30" s="35">
        <v>2007</v>
      </c>
      <c r="I30" s="34"/>
      <c r="J30" s="35"/>
      <c r="K30" s="35"/>
      <c r="L30" s="43"/>
      <c r="M30" s="43">
        <v>0.05071759259259259</v>
      </c>
      <c r="N30" s="43">
        <v>0.05138</v>
      </c>
      <c r="O30" s="43"/>
      <c r="P30" s="43"/>
      <c r="Q30" s="43"/>
      <c r="R30" s="43"/>
      <c r="S30" s="95"/>
    </row>
    <row r="31" spans="1:19" ht="12.75">
      <c r="A31" s="34" t="s">
        <v>228</v>
      </c>
      <c r="B31" s="43">
        <v>0.05133101851851852</v>
      </c>
      <c r="C31" s="35">
        <v>1986</v>
      </c>
      <c r="D31" s="47">
        <f t="shared" si="0"/>
        <v>0.0024327496928207826</v>
      </c>
      <c r="E31" s="34"/>
      <c r="F31" s="34"/>
      <c r="G31" s="34"/>
      <c r="H31" s="34"/>
      <c r="I31" s="34"/>
      <c r="J31" s="35"/>
      <c r="K31" s="35"/>
      <c r="L31" s="43"/>
      <c r="M31" s="34"/>
      <c r="N31" s="43"/>
      <c r="O31" s="43"/>
      <c r="P31" s="43"/>
      <c r="Q31" s="43"/>
      <c r="R31" s="43"/>
      <c r="S31" s="95"/>
    </row>
    <row r="32" spans="1:19" ht="12.75">
      <c r="A32" s="34" t="s">
        <v>285</v>
      </c>
      <c r="B32" s="43">
        <v>0.05150462962962963</v>
      </c>
      <c r="C32" s="35">
        <v>2017</v>
      </c>
      <c r="D32" s="47">
        <f t="shared" si="0"/>
        <v>0.002440977707565385</v>
      </c>
      <c r="E32" s="34"/>
      <c r="F32" s="34"/>
      <c r="G32" s="34"/>
      <c r="H32" s="34"/>
      <c r="I32" s="34"/>
      <c r="J32" s="43"/>
      <c r="K32" s="43"/>
      <c r="L32" s="43"/>
      <c r="M32" s="34"/>
      <c r="N32" s="43"/>
      <c r="O32" s="43">
        <v>0.05378472222222222</v>
      </c>
      <c r="P32" s="43"/>
      <c r="Q32" s="43">
        <v>0.05150462962962963</v>
      </c>
      <c r="R32" s="43"/>
      <c r="S32" s="95"/>
    </row>
    <row r="33" spans="1:19" ht="12.75">
      <c r="A33" s="34" t="s">
        <v>211</v>
      </c>
      <c r="B33" s="43">
        <v>0.05150462962962963</v>
      </c>
      <c r="C33" s="35"/>
      <c r="D33" s="47">
        <f t="shared" si="0"/>
        <v>0.002440977707565385</v>
      </c>
      <c r="E33" s="34"/>
      <c r="F33" s="34"/>
      <c r="G33" s="34"/>
      <c r="H33" s="34"/>
      <c r="I33" s="34"/>
      <c r="J33" s="35"/>
      <c r="K33" s="35"/>
      <c r="L33" s="43">
        <v>0.06675925925925925</v>
      </c>
      <c r="M33" s="34"/>
      <c r="N33" s="43"/>
      <c r="O33" s="43"/>
      <c r="P33" s="43"/>
      <c r="Q33" s="43"/>
      <c r="R33" s="43"/>
      <c r="S33" s="95"/>
    </row>
    <row r="34" spans="1:19" ht="12.75">
      <c r="A34" s="42" t="s">
        <v>227</v>
      </c>
      <c r="B34" s="89">
        <v>0.05160972222222222</v>
      </c>
      <c r="C34" s="73">
        <v>2019</v>
      </c>
      <c r="D34" s="74">
        <f>B34/21.1</f>
        <v>0.002445958399157451</v>
      </c>
      <c r="E34" s="34"/>
      <c r="F34" s="43">
        <v>0.053217592592592594</v>
      </c>
      <c r="G34" s="61">
        <f>+F34-B34</f>
        <v>0.0016078703703703776</v>
      </c>
      <c r="H34" s="35">
        <v>2018</v>
      </c>
      <c r="I34" s="34"/>
      <c r="J34" s="34"/>
      <c r="K34" s="34"/>
      <c r="L34" s="34"/>
      <c r="M34" s="34"/>
      <c r="N34" s="34"/>
      <c r="O34" s="43">
        <v>0.05966435185185185</v>
      </c>
      <c r="P34" s="43"/>
      <c r="Q34" s="43">
        <v>0.055810185185185185</v>
      </c>
      <c r="R34" s="43">
        <v>0.053217592592592594</v>
      </c>
      <c r="S34" s="89">
        <v>0.05160972222222222</v>
      </c>
    </row>
    <row r="35" spans="1:19" ht="12.75">
      <c r="A35" s="34" t="s">
        <v>204</v>
      </c>
      <c r="B35" s="43">
        <v>0.051724537037037034</v>
      </c>
      <c r="C35" s="35">
        <v>2008</v>
      </c>
      <c r="D35" s="47">
        <f t="shared" si="0"/>
        <v>0.0024513998595752148</v>
      </c>
      <c r="E35" s="34"/>
      <c r="F35" s="34"/>
      <c r="G35" s="34"/>
      <c r="H35" s="34"/>
      <c r="I35" s="34"/>
      <c r="J35" s="43">
        <v>0.05497685185185185</v>
      </c>
      <c r="K35" s="43">
        <v>0.05309027777777778</v>
      </c>
      <c r="L35" s="43"/>
      <c r="M35" s="34"/>
      <c r="N35" s="43"/>
      <c r="O35" s="43"/>
      <c r="P35" s="43"/>
      <c r="Q35" s="43"/>
      <c r="R35" s="43"/>
      <c r="S35" s="95"/>
    </row>
    <row r="36" spans="1:19" ht="12.75">
      <c r="A36" s="42" t="s">
        <v>385</v>
      </c>
      <c r="B36" s="89">
        <v>0.05175925925925926</v>
      </c>
      <c r="C36" s="73">
        <v>2019</v>
      </c>
      <c r="D36" s="74">
        <f t="shared" si="0"/>
        <v>0.0024530454625241354</v>
      </c>
      <c r="E36" s="34"/>
      <c r="F36" s="43">
        <v>0.05434027777777778</v>
      </c>
      <c r="G36" s="61">
        <f>+F36-B36</f>
        <v>0.002581018518518517</v>
      </c>
      <c r="H36" s="35">
        <v>2014</v>
      </c>
      <c r="I36" s="34"/>
      <c r="J36" s="34"/>
      <c r="K36" s="34"/>
      <c r="L36" s="43">
        <v>0.058229166666666665</v>
      </c>
      <c r="M36" s="35"/>
      <c r="N36" s="43">
        <v>0.05434027777777778</v>
      </c>
      <c r="O36" s="43">
        <v>0.05528935185185185</v>
      </c>
      <c r="P36" s="43"/>
      <c r="Q36" s="43"/>
      <c r="R36" s="43"/>
      <c r="S36" s="89">
        <v>0.05175925925925926</v>
      </c>
    </row>
    <row r="37" spans="1:19" ht="12.75">
      <c r="A37" s="42" t="s">
        <v>214</v>
      </c>
      <c r="B37" s="89">
        <v>0.0518287037037037</v>
      </c>
      <c r="C37" s="73">
        <v>2019</v>
      </c>
      <c r="D37" s="74">
        <f>B37/21.1</f>
        <v>0.002456336668421976</v>
      </c>
      <c r="E37" s="34"/>
      <c r="F37" s="43">
        <v>0.05385416666666667</v>
      </c>
      <c r="G37" s="61">
        <f>+F37-B37</f>
        <v>0.002025462962962965</v>
      </c>
      <c r="H37" s="35">
        <v>2018</v>
      </c>
      <c r="I37" s="34"/>
      <c r="J37" s="34"/>
      <c r="K37" s="34"/>
      <c r="L37" s="34"/>
      <c r="M37" s="34"/>
      <c r="N37" s="34"/>
      <c r="O37" s="43">
        <v>0.055462962962962964</v>
      </c>
      <c r="P37" s="43">
        <v>0.05482638888888889</v>
      </c>
      <c r="Q37" s="43">
        <v>0.05427083333333333</v>
      </c>
      <c r="R37" s="43">
        <v>0.05385416666666667</v>
      </c>
      <c r="S37" s="89">
        <v>0.0518287037037037</v>
      </c>
    </row>
    <row r="38" spans="1:19" ht="12.75">
      <c r="A38" s="34" t="s">
        <v>375</v>
      </c>
      <c r="B38" s="43">
        <v>0.05184027777777778</v>
      </c>
      <c r="C38" s="35">
        <v>2017</v>
      </c>
      <c r="D38" s="47">
        <f t="shared" si="0"/>
        <v>0.002456885202738283</v>
      </c>
      <c r="E38" s="34"/>
      <c r="F38" s="43">
        <v>0.05185185185185185</v>
      </c>
      <c r="G38" s="61">
        <f>+F38-B38</f>
        <v>1.157407407407357E-05</v>
      </c>
      <c r="H38" s="35">
        <v>2011</v>
      </c>
      <c r="I38" s="34"/>
      <c r="J38" s="34"/>
      <c r="K38" s="43">
        <v>0.05185185185185185</v>
      </c>
      <c r="L38" s="34"/>
      <c r="M38" s="43">
        <v>0.052304398148148155</v>
      </c>
      <c r="N38" s="34"/>
      <c r="O38" s="43"/>
      <c r="P38" s="43"/>
      <c r="Q38" s="43">
        <v>0.05184027777777778</v>
      </c>
      <c r="R38" s="43">
        <v>0.053182870370370366</v>
      </c>
      <c r="S38" s="95"/>
    </row>
    <row r="39" spans="1:19" ht="12.75">
      <c r="A39" s="34" t="s">
        <v>286</v>
      </c>
      <c r="B39" s="43">
        <v>0.05195601851851852</v>
      </c>
      <c r="C39" s="35">
        <v>2018</v>
      </c>
      <c r="D39" s="47">
        <f>B39/21.1</f>
        <v>0.0024623705459013517</v>
      </c>
      <c r="E39" s="34"/>
      <c r="F39" s="43">
        <v>0.05502314814814815</v>
      </c>
      <c r="G39" s="61">
        <f>+F39-B39</f>
        <v>0.003067129629629628</v>
      </c>
      <c r="H39" s="35">
        <v>2017</v>
      </c>
      <c r="I39" s="34"/>
      <c r="J39" s="35"/>
      <c r="K39" s="35"/>
      <c r="L39" s="35"/>
      <c r="M39" s="35"/>
      <c r="N39" s="35"/>
      <c r="O39" s="35"/>
      <c r="P39" s="43"/>
      <c r="Q39" s="43">
        <v>0.05502314814814815</v>
      </c>
      <c r="R39" s="43">
        <v>0.05195601851851852</v>
      </c>
      <c r="S39" s="95"/>
    </row>
    <row r="40" spans="1:22" ht="12.75">
      <c r="A40" s="34" t="s">
        <v>229</v>
      </c>
      <c r="B40" s="43">
        <v>0.05204861111111111</v>
      </c>
      <c r="C40" s="35">
        <v>1997</v>
      </c>
      <c r="D40" s="47">
        <f t="shared" si="0"/>
        <v>0.0024667588204318057</v>
      </c>
      <c r="E40" s="34"/>
      <c r="F40" s="34"/>
      <c r="G40" s="34"/>
      <c r="H40" s="34"/>
      <c r="I40" s="34"/>
      <c r="J40" s="35"/>
      <c r="K40" s="43">
        <v>0.06447916666666666</v>
      </c>
      <c r="L40" s="43"/>
      <c r="M40" s="34"/>
      <c r="N40" s="43"/>
      <c r="O40" s="43"/>
      <c r="P40" s="43"/>
      <c r="Q40" s="43"/>
      <c r="R40" s="43">
        <v>0.06827546296296295</v>
      </c>
      <c r="S40" s="95"/>
      <c r="U40" s="2"/>
      <c r="V40" s="2"/>
    </row>
    <row r="41" spans="1:22" ht="12.75">
      <c r="A41" s="34" t="s">
        <v>212</v>
      </c>
      <c r="B41" s="43">
        <v>0.05211805555555556</v>
      </c>
      <c r="C41" s="35">
        <v>2011</v>
      </c>
      <c r="D41" s="47">
        <f t="shared" si="0"/>
        <v>0.0024700500263296473</v>
      </c>
      <c r="E41" s="34"/>
      <c r="F41" s="43">
        <v>0.05336805555555555</v>
      </c>
      <c r="G41" s="61">
        <f>+F41-B41</f>
        <v>0.0012499999999999872</v>
      </c>
      <c r="H41" s="35">
        <v>2010</v>
      </c>
      <c r="I41" s="34"/>
      <c r="J41" s="43">
        <v>0.05336805555555555</v>
      </c>
      <c r="K41" s="43">
        <v>0.05211805555555556</v>
      </c>
      <c r="L41" s="43"/>
      <c r="M41" s="43">
        <v>0.05244212962962963</v>
      </c>
      <c r="N41" s="43"/>
      <c r="O41" s="43"/>
      <c r="P41" s="43"/>
      <c r="Q41" s="43"/>
      <c r="R41" s="43"/>
      <c r="S41" s="95"/>
      <c r="U41" s="2"/>
      <c r="V41" s="2"/>
    </row>
    <row r="42" spans="1:22" ht="12.75">
      <c r="A42" s="34" t="s">
        <v>213</v>
      </c>
      <c r="B42" s="43">
        <v>0.05211805555555556</v>
      </c>
      <c r="C42" s="35">
        <v>2008</v>
      </c>
      <c r="D42" s="47">
        <f aca="true" t="shared" si="1" ref="D42:D81">B42/21.1</f>
        <v>0.0024700500263296473</v>
      </c>
      <c r="E42" s="34"/>
      <c r="F42" s="34"/>
      <c r="G42" s="34"/>
      <c r="H42" s="34"/>
      <c r="I42" s="34"/>
      <c r="J42" s="35"/>
      <c r="K42" s="43">
        <v>0.05282407407407408</v>
      </c>
      <c r="L42" s="43">
        <v>0.05322916666666666</v>
      </c>
      <c r="M42" s="43"/>
      <c r="N42" s="43">
        <v>0.05311</v>
      </c>
      <c r="O42" s="34"/>
      <c r="P42" s="43"/>
      <c r="Q42" s="34"/>
      <c r="R42" s="43"/>
      <c r="S42" s="95"/>
      <c r="U42" s="2"/>
      <c r="V42" s="2"/>
    </row>
    <row r="43" spans="1:22" ht="12.75">
      <c r="A43" s="42" t="s">
        <v>216</v>
      </c>
      <c r="B43" s="89">
        <v>0.0521875</v>
      </c>
      <c r="C43" s="73">
        <v>2019</v>
      </c>
      <c r="D43" s="74">
        <f>B43/21.1</f>
        <v>0.0024733412322274877</v>
      </c>
      <c r="E43" s="34"/>
      <c r="F43" s="43">
        <v>0.05295138888888889</v>
      </c>
      <c r="G43" s="61">
        <f>+F43-B43</f>
        <v>0.0007638888888888903</v>
      </c>
      <c r="H43" s="35">
        <v>2017</v>
      </c>
      <c r="I43" s="34"/>
      <c r="J43" s="34"/>
      <c r="K43" s="43"/>
      <c r="L43" s="35"/>
      <c r="M43" s="43"/>
      <c r="N43" s="43">
        <v>0.07480324074074074</v>
      </c>
      <c r="O43" s="43"/>
      <c r="P43" s="43">
        <v>0.05859953703703704</v>
      </c>
      <c r="Q43" s="43">
        <v>0.05295138888888889</v>
      </c>
      <c r="R43" s="35"/>
      <c r="S43" s="89">
        <v>0.0521875</v>
      </c>
      <c r="U43" s="2"/>
      <c r="V43" s="2"/>
    </row>
    <row r="44" spans="1:19" ht="12.75">
      <c r="A44" s="42" t="s">
        <v>282</v>
      </c>
      <c r="B44" s="89">
        <v>0.0522337962962963</v>
      </c>
      <c r="C44" s="73">
        <v>2019</v>
      </c>
      <c r="D44" s="74">
        <f>B44/21.1</f>
        <v>0.0024755353694927156</v>
      </c>
      <c r="E44" s="34"/>
      <c r="F44" s="43">
        <v>0.055393518518518516</v>
      </c>
      <c r="G44" s="61">
        <f>+F44-B44</f>
        <v>0.0031597222222222165</v>
      </c>
      <c r="H44" s="35">
        <v>2018</v>
      </c>
      <c r="I44" s="34"/>
      <c r="J44" s="34"/>
      <c r="K44" s="34"/>
      <c r="L44" s="34"/>
      <c r="M44" s="34"/>
      <c r="N44" s="34"/>
      <c r="O44" s="43">
        <v>0.0629050925925926</v>
      </c>
      <c r="P44" s="43">
        <v>0.0603125</v>
      </c>
      <c r="Q44" s="43">
        <v>0.05743055555555556</v>
      </c>
      <c r="R44" s="43">
        <v>0.055393518518518516</v>
      </c>
      <c r="S44" s="89">
        <v>0.0522337962962963</v>
      </c>
    </row>
    <row r="45" spans="1:19" ht="12.75">
      <c r="A45" s="38" t="s">
        <v>556</v>
      </c>
      <c r="B45" s="89">
        <v>0.05233796296296297</v>
      </c>
      <c r="C45" s="73">
        <v>2019</v>
      </c>
      <c r="D45" s="74">
        <f t="shared" si="1"/>
        <v>0.002480472178339477</v>
      </c>
      <c r="E45" s="34"/>
      <c r="F45" s="34"/>
      <c r="G45" s="34"/>
      <c r="H45" s="34"/>
      <c r="I45" s="34"/>
      <c r="J45" s="43"/>
      <c r="K45" s="43"/>
      <c r="L45" s="43"/>
      <c r="M45" s="43"/>
      <c r="N45" s="43"/>
      <c r="O45" s="43"/>
      <c r="P45" s="43"/>
      <c r="Q45" s="43"/>
      <c r="R45" s="43"/>
      <c r="S45" s="89">
        <v>0.05233796296296297</v>
      </c>
    </row>
    <row r="46" spans="1:19" ht="12.75">
      <c r="A46" s="42" t="s">
        <v>225</v>
      </c>
      <c r="B46" s="89">
        <v>0.05236111111111111</v>
      </c>
      <c r="C46" s="73">
        <v>2019</v>
      </c>
      <c r="D46" s="74">
        <f>B46/21.1</f>
        <v>0.0024815692469720902</v>
      </c>
      <c r="E46" s="34"/>
      <c r="F46" s="43">
        <v>0.05481</v>
      </c>
      <c r="G46" s="61">
        <f>+F46-B46</f>
        <v>0.0024488888888888893</v>
      </c>
      <c r="H46" s="35">
        <v>2014</v>
      </c>
      <c r="I46" s="34"/>
      <c r="J46" s="34"/>
      <c r="K46" s="34"/>
      <c r="L46" s="34"/>
      <c r="M46" s="43">
        <v>0.05978009259259259</v>
      </c>
      <c r="N46" s="43">
        <v>0.05481</v>
      </c>
      <c r="O46" s="43">
        <v>0.05659722222222222</v>
      </c>
      <c r="P46" s="43"/>
      <c r="Q46" s="43"/>
      <c r="R46" s="35"/>
      <c r="S46" s="89">
        <v>0.05236111111111111</v>
      </c>
    </row>
    <row r="47" spans="1:22" ht="12.75">
      <c r="A47" s="34" t="s">
        <v>203</v>
      </c>
      <c r="B47" s="43">
        <v>0.052523148148148145</v>
      </c>
      <c r="C47" s="35">
        <v>2009</v>
      </c>
      <c r="D47" s="47">
        <f t="shared" si="1"/>
        <v>0.002489248727400386</v>
      </c>
      <c r="E47" s="34"/>
      <c r="F47" s="34"/>
      <c r="G47" s="34"/>
      <c r="H47" s="34"/>
      <c r="I47" s="34"/>
      <c r="J47" s="35"/>
      <c r="K47" s="35"/>
      <c r="L47" s="43"/>
      <c r="M47" s="34"/>
      <c r="N47" s="43"/>
      <c r="O47" s="34"/>
      <c r="P47" s="43"/>
      <c r="Q47" s="34"/>
      <c r="R47" s="43"/>
      <c r="S47" s="95"/>
      <c r="U47" s="2"/>
      <c r="V47" s="2"/>
    </row>
    <row r="48" spans="1:22" ht="12.75">
      <c r="A48" s="34" t="s">
        <v>384</v>
      </c>
      <c r="B48" s="43">
        <v>0.05255787037037037</v>
      </c>
      <c r="C48" s="35">
        <v>2011</v>
      </c>
      <c r="D48" s="47">
        <f t="shared" si="1"/>
        <v>0.0024908943303493065</v>
      </c>
      <c r="E48" s="34"/>
      <c r="F48" s="43">
        <v>0.05347222222222222</v>
      </c>
      <c r="G48" s="61">
        <f>+F48-B48</f>
        <v>0.0009143518518518468</v>
      </c>
      <c r="H48" s="35"/>
      <c r="I48" s="34"/>
      <c r="J48" s="35"/>
      <c r="K48" s="43">
        <v>0.05255787037037037</v>
      </c>
      <c r="L48" s="43">
        <v>0.0527662037037037</v>
      </c>
      <c r="M48" s="34"/>
      <c r="N48" s="43"/>
      <c r="O48" s="34"/>
      <c r="P48" s="43"/>
      <c r="Q48" s="34"/>
      <c r="R48" s="43"/>
      <c r="S48" s="95"/>
      <c r="U48" s="2"/>
      <c r="V48" s="2"/>
    </row>
    <row r="49" spans="1:22" ht="12.75">
      <c r="A49" s="34" t="s">
        <v>222</v>
      </c>
      <c r="B49" s="43">
        <v>0.05274305555555556</v>
      </c>
      <c r="C49" s="35">
        <v>2010</v>
      </c>
      <c r="D49" s="47">
        <f t="shared" si="1"/>
        <v>0.002499670879410216</v>
      </c>
      <c r="E49" s="34"/>
      <c r="F49" s="34"/>
      <c r="G49" s="34"/>
      <c r="H49" s="34"/>
      <c r="I49" s="34"/>
      <c r="J49" s="43">
        <v>0.05274305555555556</v>
      </c>
      <c r="K49" s="35"/>
      <c r="L49" s="43">
        <v>0.05603009259259259</v>
      </c>
      <c r="M49" s="43">
        <v>0.05457638888888889</v>
      </c>
      <c r="N49" s="43"/>
      <c r="O49" s="43"/>
      <c r="P49" s="43"/>
      <c r="Q49" s="43">
        <v>0.05599537037037037</v>
      </c>
      <c r="R49" s="43"/>
      <c r="S49" s="89">
        <v>0.05943287037037037</v>
      </c>
      <c r="U49" s="2"/>
      <c r="V49" s="2"/>
    </row>
    <row r="50" spans="1:22" ht="12.75">
      <c r="A50" s="34" t="s">
        <v>353</v>
      </c>
      <c r="B50" s="43">
        <v>0.0527662037037037</v>
      </c>
      <c r="C50" s="35">
        <v>2018</v>
      </c>
      <c r="D50" s="47">
        <f t="shared" si="1"/>
        <v>0.0025007679480428292</v>
      </c>
      <c r="E50" s="34"/>
      <c r="F50" s="43">
        <v>0.054050925925925926</v>
      </c>
      <c r="G50" s="61">
        <f>+F50-B50</f>
        <v>0.0012847222222222288</v>
      </c>
      <c r="H50" s="35">
        <v>2017</v>
      </c>
      <c r="I50" s="34"/>
      <c r="J50" s="43"/>
      <c r="K50" s="35"/>
      <c r="L50" s="43"/>
      <c r="M50" s="43"/>
      <c r="N50" s="43"/>
      <c r="O50" s="43"/>
      <c r="P50" s="43"/>
      <c r="Q50" s="43">
        <v>0.054050925925925926</v>
      </c>
      <c r="R50" s="43">
        <v>0.0527662037037037</v>
      </c>
      <c r="S50" s="95"/>
      <c r="U50" s="2"/>
      <c r="V50" s="2"/>
    </row>
    <row r="51" spans="1:22" ht="12.75">
      <c r="A51" s="34" t="s">
        <v>382</v>
      </c>
      <c r="B51" s="43">
        <v>0.0528587962962963</v>
      </c>
      <c r="C51" s="35">
        <v>2007</v>
      </c>
      <c r="D51" s="47">
        <f t="shared" si="1"/>
        <v>0.002505156222573284</v>
      </c>
      <c r="E51" s="34"/>
      <c r="F51" s="34"/>
      <c r="G51" s="34"/>
      <c r="H51" s="34"/>
      <c r="I51" s="34"/>
      <c r="J51" s="35"/>
      <c r="K51" s="35"/>
      <c r="L51" s="43"/>
      <c r="M51" s="34"/>
      <c r="N51" s="43"/>
      <c r="O51" s="43"/>
      <c r="P51" s="43"/>
      <c r="Q51" s="43"/>
      <c r="R51" s="43"/>
      <c r="S51" s="95"/>
      <c r="U51" s="2"/>
      <c r="V51" s="2"/>
    </row>
    <row r="52" spans="1:19" ht="12.75">
      <c r="A52" s="42" t="s">
        <v>220</v>
      </c>
      <c r="B52" s="89">
        <v>0.05295208333333334</v>
      </c>
      <c r="C52" s="73">
        <v>2019</v>
      </c>
      <c r="D52" s="74">
        <f>B52/21.1</f>
        <v>0.0025095774091627174</v>
      </c>
      <c r="E52" s="34"/>
      <c r="F52" s="43">
        <v>0.05486111111111111</v>
      </c>
      <c r="G52" s="61">
        <f>+F52-B52</f>
        <v>0.0019090277777777734</v>
      </c>
      <c r="H52" s="35">
        <v>2013</v>
      </c>
      <c r="I52" s="34"/>
      <c r="J52" s="34"/>
      <c r="K52" s="34"/>
      <c r="L52" s="34"/>
      <c r="M52" s="43">
        <v>0.05486111111111111</v>
      </c>
      <c r="N52" s="43"/>
      <c r="O52" s="43"/>
      <c r="P52" s="43">
        <v>0.055983796296296295</v>
      </c>
      <c r="Q52" s="43"/>
      <c r="R52" s="43">
        <v>0.05533564814814815</v>
      </c>
      <c r="S52" s="89">
        <v>0.05295208333333334</v>
      </c>
    </row>
    <row r="53" spans="1:22" ht="12.75">
      <c r="A53" s="34" t="s">
        <v>221</v>
      </c>
      <c r="B53" s="43">
        <v>0.05296296296296296</v>
      </c>
      <c r="C53" s="35">
        <v>2010</v>
      </c>
      <c r="D53" s="47">
        <f t="shared" si="1"/>
        <v>0.0025100930314200455</v>
      </c>
      <c r="E53" s="34"/>
      <c r="F53" s="34"/>
      <c r="G53" s="34"/>
      <c r="H53" s="34"/>
      <c r="I53" s="34"/>
      <c r="J53" s="43">
        <v>0.05296296296296296</v>
      </c>
      <c r="K53" s="43">
        <v>0.05752314814814815</v>
      </c>
      <c r="L53" s="43"/>
      <c r="M53" s="43">
        <v>0.056875</v>
      </c>
      <c r="N53" s="43"/>
      <c r="O53" s="43"/>
      <c r="P53" s="43"/>
      <c r="Q53" s="43"/>
      <c r="R53" s="43"/>
      <c r="S53" s="95"/>
      <c r="U53" s="2"/>
      <c r="V53" s="2"/>
    </row>
    <row r="54" spans="1:19" ht="12.75">
      <c r="A54" s="34" t="s">
        <v>500</v>
      </c>
      <c r="B54" s="43">
        <v>0.053078703703703704</v>
      </c>
      <c r="C54" s="35">
        <v>2018</v>
      </c>
      <c r="D54" s="47">
        <f>B54/21.1</f>
        <v>0.0025155783745831137</v>
      </c>
      <c r="E54" s="34"/>
      <c r="F54" s="43">
        <v>0.05451388888888889</v>
      </c>
      <c r="G54" s="61">
        <f>+F54-B54</f>
        <v>0.0014351851851851852</v>
      </c>
      <c r="H54" s="35">
        <v>2015</v>
      </c>
      <c r="I54" s="34"/>
      <c r="J54" s="35"/>
      <c r="K54" s="35"/>
      <c r="L54" s="43"/>
      <c r="M54" s="34"/>
      <c r="N54" s="43"/>
      <c r="O54" s="43">
        <v>0.05451388888888889</v>
      </c>
      <c r="P54" s="43"/>
      <c r="Q54" s="43">
        <v>0.0656712962962963</v>
      </c>
      <c r="R54" s="43">
        <v>0.053078703703703704</v>
      </c>
      <c r="S54" s="95"/>
    </row>
    <row r="55" spans="1:22" ht="12.75">
      <c r="A55" s="34" t="s">
        <v>219</v>
      </c>
      <c r="B55" s="43">
        <v>0.053125</v>
      </c>
      <c r="C55" s="35">
        <v>2011</v>
      </c>
      <c r="D55" s="47">
        <f t="shared" si="1"/>
        <v>0.002517772511848341</v>
      </c>
      <c r="E55" s="34"/>
      <c r="F55" s="43">
        <v>0.0537037037037037</v>
      </c>
      <c r="G55" s="61">
        <f>+F55-B55</f>
        <v>0.0005787037037036993</v>
      </c>
      <c r="H55" s="35">
        <v>2010</v>
      </c>
      <c r="I55" s="34"/>
      <c r="J55" s="43">
        <v>0.0537037037037037</v>
      </c>
      <c r="K55" s="43">
        <v>0.053125</v>
      </c>
      <c r="L55" s="43">
        <v>0.054675925925925926</v>
      </c>
      <c r="M55" s="34"/>
      <c r="N55" s="43">
        <v>0.05810185185185185</v>
      </c>
      <c r="O55" s="34"/>
      <c r="P55" s="43"/>
      <c r="Q55" s="43">
        <v>0.056620370370370376</v>
      </c>
      <c r="R55" s="43"/>
      <c r="S55" s="95"/>
      <c r="U55" s="2"/>
      <c r="V55" s="2"/>
    </row>
    <row r="56" spans="1:19" ht="12.75">
      <c r="A56" s="80" t="s">
        <v>224</v>
      </c>
      <c r="B56" s="43">
        <v>0.05313657407407407</v>
      </c>
      <c r="C56" s="35">
        <v>2018</v>
      </c>
      <c r="D56" s="47">
        <f>B56/21.1</f>
        <v>0.0025183210461646476</v>
      </c>
      <c r="E56" s="34"/>
      <c r="F56" s="43">
        <v>0.05402777777777778</v>
      </c>
      <c r="G56" s="61">
        <f>+F56-B56</f>
        <v>0.0008912037037037066</v>
      </c>
      <c r="H56" s="35">
        <v>2015</v>
      </c>
      <c r="I56" s="34"/>
      <c r="J56" s="34"/>
      <c r="K56" s="34"/>
      <c r="L56" s="34"/>
      <c r="M56" s="34"/>
      <c r="N56" s="43">
        <v>0.05926</v>
      </c>
      <c r="O56" s="43">
        <v>0.05402777777777778</v>
      </c>
      <c r="P56" s="43">
        <v>0.055949074074074075</v>
      </c>
      <c r="Q56" s="43"/>
      <c r="R56" s="43">
        <v>0.05313657407407407</v>
      </c>
      <c r="S56" s="95"/>
    </row>
    <row r="57" spans="1:19" ht="12.75">
      <c r="A57" s="42" t="s">
        <v>245</v>
      </c>
      <c r="B57" s="89">
        <v>0.05320891203703704</v>
      </c>
      <c r="C57" s="73">
        <v>2019</v>
      </c>
      <c r="D57" s="74">
        <f>B57/21.1</f>
        <v>0.0025217493856415658</v>
      </c>
      <c r="E57" s="34"/>
      <c r="F57" s="43">
        <v>0.05585648148148148</v>
      </c>
      <c r="G57" s="61">
        <f>+F57-B57</f>
        <v>0.002647569444444442</v>
      </c>
      <c r="H57" s="35">
        <v>2018</v>
      </c>
      <c r="I57" s="34"/>
      <c r="J57" s="34"/>
      <c r="K57" s="43"/>
      <c r="L57" s="43"/>
      <c r="M57" s="43"/>
      <c r="N57" s="43"/>
      <c r="O57" s="43"/>
      <c r="P57" s="43"/>
      <c r="Q57" s="43">
        <v>0.05865740740740741</v>
      </c>
      <c r="R57" s="43">
        <v>0.05585648148148148</v>
      </c>
      <c r="S57" s="89">
        <v>0.05320891203703704</v>
      </c>
    </row>
    <row r="58" spans="1:22" ht="12.75">
      <c r="A58" s="34" t="s">
        <v>233</v>
      </c>
      <c r="B58" s="43">
        <v>0.05320601851851852</v>
      </c>
      <c r="C58" s="35">
        <v>2012</v>
      </c>
      <c r="D58" s="47">
        <f t="shared" si="1"/>
        <v>0.002521612252062489</v>
      </c>
      <c r="E58" s="34"/>
      <c r="F58" s="43">
        <v>0.054155092592592595</v>
      </c>
      <c r="G58" s="61">
        <f>+F58-B58</f>
        <v>0.0009490740740740744</v>
      </c>
      <c r="H58" s="35">
        <v>2012</v>
      </c>
      <c r="I58" s="34"/>
      <c r="J58" s="43">
        <v>0.0642361111111111</v>
      </c>
      <c r="K58" s="43">
        <v>0.06457175925925926</v>
      </c>
      <c r="L58" s="43">
        <v>0.05320601851851852</v>
      </c>
      <c r="M58" s="43">
        <v>0.05408564814814815</v>
      </c>
      <c r="N58" s="43">
        <v>0.05521</v>
      </c>
      <c r="O58" s="34"/>
      <c r="P58" s="43">
        <v>0.055057870370370375</v>
      </c>
      <c r="Q58" s="43">
        <v>0.05400462962962963</v>
      </c>
      <c r="R58" s="43">
        <v>0.064375</v>
      </c>
      <c r="S58" s="95"/>
      <c r="U58" s="2"/>
      <c r="V58" s="2"/>
    </row>
    <row r="59" spans="1:22" ht="12.75">
      <c r="A59" s="34" t="s">
        <v>362</v>
      </c>
      <c r="B59" s="43">
        <v>0.053217592592592594</v>
      </c>
      <c r="C59" s="35">
        <v>2010</v>
      </c>
      <c r="D59" s="47">
        <f t="shared" si="1"/>
        <v>0.0025221607863787957</v>
      </c>
      <c r="E59" s="34"/>
      <c r="F59" s="43"/>
      <c r="G59" s="61"/>
      <c r="H59" s="35"/>
      <c r="I59" s="34"/>
      <c r="J59" s="43">
        <v>0.053217592592592594</v>
      </c>
      <c r="K59" s="43"/>
      <c r="L59" s="43">
        <v>0.053969907407407404</v>
      </c>
      <c r="M59" s="43">
        <v>0.05392361111111111</v>
      </c>
      <c r="N59" s="43">
        <v>0.054884259259259265</v>
      </c>
      <c r="O59" s="43">
        <v>0.05407407407407407</v>
      </c>
      <c r="P59" s="43"/>
      <c r="Q59" s="43">
        <v>0.05578703703703703</v>
      </c>
      <c r="R59" s="43">
        <v>0.0566087962962963</v>
      </c>
      <c r="S59" s="89">
        <v>0.05833333333333333</v>
      </c>
      <c r="U59" s="2"/>
      <c r="V59" s="2"/>
    </row>
    <row r="60" spans="1:22" ht="12.75">
      <c r="A60" s="34" t="s">
        <v>226</v>
      </c>
      <c r="B60" s="43">
        <v>0.053391203703703705</v>
      </c>
      <c r="C60" s="35">
        <v>2009</v>
      </c>
      <c r="D60" s="47">
        <f t="shared" si="1"/>
        <v>0.0025303888011233983</v>
      </c>
      <c r="E60" s="34"/>
      <c r="F60" s="34"/>
      <c r="G60" s="34"/>
      <c r="H60" s="34"/>
      <c r="I60" s="34"/>
      <c r="J60" s="35"/>
      <c r="K60" s="35"/>
      <c r="L60" s="43"/>
      <c r="M60" s="34"/>
      <c r="N60" s="43"/>
      <c r="O60" s="34"/>
      <c r="P60" s="43"/>
      <c r="Q60" s="34"/>
      <c r="R60" s="43"/>
      <c r="S60" s="95"/>
      <c r="U60" s="2"/>
      <c r="V60" s="2"/>
    </row>
    <row r="61" spans="1:22" ht="12.75">
      <c r="A61" s="34" t="s">
        <v>234</v>
      </c>
      <c r="B61" s="43">
        <v>0.053425925925925925</v>
      </c>
      <c r="C61" s="35">
        <v>2018</v>
      </c>
      <c r="D61" s="47">
        <f>B61/21.1</f>
        <v>0.0025320344040723184</v>
      </c>
      <c r="E61" s="34"/>
      <c r="F61" s="43">
        <v>0.05361111111111111</v>
      </c>
      <c r="G61" s="61">
        <f>+F61-B61</f>
        <v>0.00018518518518518406</v>
      </c>
      <c r="H61" s="35">
        <v>2017</v>
      </c>
      <c r="I61" s="34"/>
      <c r="J61" s="43">
        <v>0.057476851851851855</v>
      </c>
      <c r="K61" s="43">
        <v>0.056921296296296296</v>
      </c>
      <c r="L61" s="43">
        <v>0.06283564814814814</v>
      </c>
      <c r="M61" s="43">
        <v>0.05459490740740741</v>
      </c>
      <c r="N61" s="43"/>
      <c r="O61" s="43"/>
      <c r="P61" s="43"/>
      <c r="Q61" s="43">
        <v>0.05361111111111111</v>
      </c>
      <c r="R61" s="43">
        <v>0.053425925925925925</v>
      </c>
      <c r="S61" s="95"/>
      <c r="U61" s="2"/>
      <c r="V61" s="2"/>
    </row>
    <row r="62" spans="1:22" ht="12.75">
      <c r="A62" s="34" t="s">
        <v>232</v>
      </c>
      <c r="B62" s="43">
        <v>0.05355324074074074</v>
      </c>
      <c r="C62" s="35">
        <v>2008</v>
      </c>
      <c r="D62" s="47">
        <f t="shared" si="1"/>
        <v>0.002538068281551694</v>
      </c>
      <c r="E62" s="34"/>
      <c r="F62" s="34"/>
      <c r="G62" s="34"/>
      <c r="H62" s="34"/>
      <c r="I62" s="34"/>
      <c r="J62" s="35"/>
      <c r="K62" s="43">
        <v>0.05474537037037037</v>
      </c>
      <c r="L62" s="43"/>
      <c r="M62" s="34"/>
      <c r="N62" s="43"/>
      <c r="O62" s="43"/>
      <c r="P62" s="43"/>
      <c r="Q62" s="43"/>
      <c r="R62" s="43"/>
      <c r="S62" s="95"/>
      <c r="U62" s="2"/>
      <c r="V62" s="2"/>
    </row>
    <row r="63" spans="1:19" ht="12.75">
      <c r="A63" s="34" t="s">
        <v>215</v>
      </c>
      <c r="B63" s="43">
        <v>0.0537037037037037</v>
      </c>
      <c r="C63" s="35">
        <v>2015</v>
      </c>
      <c r="D63" s="47">
        <f t="shared" si="1"/>
        <v>0.0025451992276636823</v>
      </c>
      <c r="E63" s="34"/>
      <c r="F63" s="43">
        <v>0.05392361111111111</v>
      </c>
      <c r="G63" s="61">
        <f>+F63-B63</f>
        <v>0.00021990740740741171</v>
      </c>
      <c r="H63" s="35">
        <v>2014</v>
      </c>
      <c r="I63" s="34"/>
      <c r="J63" s="34"/>
      <c r="K63" s="34"/>
      <c r="L63" s="43">
        <v>0.05547453703703704</v>
      </c>
      <c r="M63" s="43">
        <v>0.05460648148148148</v>
      </c>
      <c r="N63" s="43">
        <v>0.05392361111111111</v>
      </c>
      <c r="O63" s="43">
        <v>0.0537037037037037</v>
      </c>
      <c r="P63" s="43"/>
      <c r="Q63" s="43"/>
      <c r="R63" s="43"/>
      <c r="S63" s="95"/>
    </row>
    <row r="64" spans="1:19" ht="12.75">
      <c r="A64" s="34" t="s">
        <v>352</v>
      </c>
      <c r="B64" s="43">
        <v>0.053807870370370374</v>
      </c>
      <c r="C64" s="35">
        <v>2006</v>
      </c>
      <c r="D64" s="47">
        <f t="shared" si="1"/>
        <v>0.002550136036510444</v>
      </c>
      <c r="E64" s="34"/>
      <c r="F64" s="34"/>
      <c r="G64" s="34"/>
      <c r="H64" s="34"/>
      <c r="I64" s="34"/>
      <c r="J64" s="35"/>
      <c r="K64" s="35"/>
      <c r="L64" s="43"/>
      <c r="M64" s="34"/>
      <c r="N64" s="43"/>
      <c r="O64" s="43"/>
      <c r="P64" s="43"/>
      <c r="Q64" s="43">
        <v>0.059710648148148145</v>
      </c>
      <c r="R64" s="43">
        <v>0.059953703703703703</v>
      </c>
      <c r="S64" s="95"/>
    </row>
    <row r="65" spans="1:19" ht="12.75">
      <c r="A65" s="34" t="s">
        <v>218</v>
      </c>
      <c r="B65" s="43">
        <v>0.053831018518518514</v>
      </c>
      <c r="C65" s="35">
        <v>2015</v>
      </c>
      <c r="D65" s="47">
        <f t="shared" si="1"/>
        <v>0.0025512331051430574</v>
      </c>
      <c r="E65" s="34"/>
      <c r="F65" s="43">
        <v>0.054224537037037036</v>
      </c>
      <c r="G65" s="61">
        <f>+F65-B65</f>
        <v>0.0003935185185185222</v>
      </c>
      <c r="H65" s="35">
        <v>2012</v>
      </c>
      <c r="I65" s="34"/>
      <c r="J65" s="34"/>
      <c r="K65" s="43">
        <v>0.05545138888888889</v>
      </c>
      <c r="L65" s="43">
        <v>0.054224537037037036</v>
      </c>
      <c r="M65" s="43">
        <v>0.05550925925925926</v>
      </c>
      <c r="N65" s="43">
        <v>0.05531</v>
      </c>
      <c r="O65" s="43">
        <v>0.053831018518518514</v>
      </c>
      <c r="P65" s="43">
        <v>0.054224537037037036</v>
      </c>
      <c r="Q65" s="43">
        <v>0.054675925925925926</v>
      </c>
      <c r="R65" s="43">
        <v>0.05510416666666667</v>
      </c>
      <c r="S65" s="89">
        <v>0.05603009259259259</v>
      </c>
    </row>
    <row r="66" spans="1:19" ht="12.75">
      <c r="A66" s="34" t="s">
        <v>231</v>
      </c>
      <c r="B66" s="43">
        <v>0.05395833333333333</v>
      </c>
      <c r="C66" s="35">
        <v>2012</v>
      </c>
      <c r="D66" s="47">
        <f t="shared" si="1"/>
        <v>0.0025572669826224325</v>
      </c>
      <c r="E66" s="34"/>
      <c r="F66" s="34"/>
      <c r="G66" s="34"/>
      <c r="H66" s="34"/>
      <c r="I66" s="34"/>
      <c r="J66" s="35"/>
      <c r="K66" s="35"/>
      <c r="L66" s="43">
        <v>0.05395833333333333</v>
      </c>
      <c r="M66" s="34"/>
      <c r="N66" s="43"/>
      <c r="O66" s="43"/>
      <c r="P66" s="43"/>
      <c r="Q66" s="43"/>
      <c r="R66" s="43">
        <v>0.059988425925925924</v>
      </c>
      <c r="S66" s="95"/>
    </row>
    <row r="67" spans="1:19" ht="12.75">
      <c r="A67" s="34" t="s">
        <v>501</v>
      </c>
      <c r="B67" s="43">
        <v>0.05399305555555556</v>
      </c>
      <c r="C67" s="35">
        <v>2005</v>
      </c>
      <c r="D67" s="47">
        <f t="shared" si="1"/>
        <v>0.002558912585571353</v>
      </c>
      <c r="E67" s="34"/>
      <c r="F67" s="34"/>
      <c r="G67" s="34"/>
      <c r="H67" s="34"/>
      <c r="I67" s="34"/>
      <c r="J67" s="34"/>
      <c r="K67" s="34"/>
      <c r="L67" s="43">
        <v>0.06276620370370371</v>
      </c>
      <c r="M67" s="34"/>
      <c r="N67" s="43"/>
      <c r="O67" s="43"/>
      <c r="P67" s="43"/>
      <c r="Q67" s="43">
        <v>0.06979166666666667</v>
      </c>
      <c r="R67" s="43"/>
      <c r="S67" s="95"/>
    </row>
    <row r="68" spans="1:19" ht="12.75">
      <c r="A68" s="34" t="s">
        <v>351</v>
      </c>
      <c r="B68" s="43">
        <v>0.05413194444444444</v>
      </c>
      <c r="C68" s="35">
        <v>2018</v>
      </c>
      <c r="D68" s="47">
        <f>B68/21.1</f>
        <v>0.002565494997367035</v>
      </c>
      <c r="E68" s="34"/>
      <c r="F68" s="43">
        <v>0.05509259259259259</v>
      </c>
      <c r="G68" s="61">
        <f>+F68-B68</f>
        <v>0.000960648148148148</v>
      </c>
      <c r="H68" s="35">
        <v>2015</v>
      </c>
      <c r="I68" s="34"/>
      <c r="J68" s="35"/>
      <c r="K68" s="43">
        <v>0.05797453703703703</v>
      </c>
      <c r="L68" s="43">
        <v>0.058368055555555555</v>
      </c>
      <c r="M68" s="43">
        <v>0.057129629629629634</v>
      </c>
      <c r="N68" s="43">
        <v>0.05732638888888889</v>
      </c>
      <c r="O68" s="43">
        <v>0.05509259259259259</v>
      </c>
      <c r="P68" s="43">
        <v>0.05516203703703704</v>
      </c>
      <c r="Q68" s="43">
        <v>0.05572916666666666</v>
      </c>
      <c r="R68" s="43">
        <v>0.05413194444444444</v>
      </c>
      <c r="S68" s="95"/>
    </row>
    <row r="69" spans="1:19" ht="12.75">
      <c r="A69" s="34" t="s">
        <v>370</v>
      </c>
      <c r="B69" s="43">
        <v>0.054143518518518514</v>
      </c>
      <c r="C69" s="35">
        <v>2018</v>
      </c>
      <c r="D69" s="47">
        <f>B69/21.1</f>
        <v>0.002566043531683342</v>
      </c>
      <c r="E69" s="34"/>
      <c r="F69" s="43">
        <v>0.05859953703703704</v>
      </c>
      <c r="G69" s="61">
        <f>+F69-B69</f>
        <v>0.004456018518518526</v>
      </c>
      <c r="H69" s="35">
        <v>2017</v>
      </c>
      <c r="I69" s="34"/>
      <c r="J69" s="34"/>
      <c r="K69" s="43"/>
      <c r="L69" s="43"/>
      <c r="M69" s="34"/>
      <c r="N69" s="43"/>
      <c r="O69" s="43"/>
      <c r="P69" s="43"/>
      <c r="Q69" s="43">
        <v>0.05859953703703704</v>
      </c>
      <c r="R69" s="43">
        <v>0.054143518518518514</v>
      </c>
      <c r="S69" s="95"/>
    </row>
    <row r="70" spans="1:19" ht="12.75">
      <c r="A70" s="34" t="s">
        <v>302</v>
      </c>
      <c r="B70" s="43">
        <v>0.05420138888888889</v>
      </c>
      <c r="C70" s="35">
        <v>2014</v>
      </c>
      <c r="D70" s="47">
        <f t="shared" si="1"/>
        <v>0.0025687862032648763</v>
      </c>
      <c r="E70" s="34"/>
      <c r="F70" s="43"/>
      <c r="G70" s="61"/>
      <c r="H70" s="35"/>
      <c r="I70" s="34"/>
      <c r="J70" s="34"/>
      <c r="K70" s="43"/>
      <c r="L70" s="43"/>
      <c r="M70" s="43"/>
      <c r="N70" s="43">
        <v>0.05420138888888889</v>
      </c>
      <c r="O70" s="43">
        <v>0.055196759259259265</v>
      </c>
      <c r="P70" s="43">
        <v>0.06081018518518518</v>
      </c>
      <c r="Q70" s="43">
        <v>0.05643518518518518</v>
      </c>
      <c r="R70" s="43"/>
      <c r="S70" s="89">
        <v>0.05619293981481482</v>
      </c>
    </row>
    <row r="71" spans="1:19" ht="12.75">
      <c r="A71" s="34" t="s">
        <v>230</v>
      </c>
      <c r="B71" s="43">
        <v>0.054224537037037036</v>
      </c>
      <c r="C71" s="35">
        <v>2017</v>
      </c>
      <c r="D71" s="47">
        <f t="shared" si="1"/>
        <v>0.0025698832718974896</v>
      </c>
      <c r="E71" s="34"/>
      <c r="F71" s="43">
        <v>0.05486111111111111</v>
      </c>
      <c r="G71" s="61">
        <f>+F71-B71</f>
        <v>0.0006365740740740741</v>
      </c>
      <c r="H71" s="35">
        <v>2017</v>
      </c>
      <c r="I71" s="34"/>
      <c r="J71" s="34"/>
      <c r="K71" s="43">
        <v>0.0650462962962963</v>
      </c>
      <c r="L71" s="35"/>
      <c r="M71" s="43">
        <v>0.06569444444444444</v>
      </c>
      <c r="N71" s="43">
        <v>0.0606712962962963</v>
      </c>
      <c r="O71" s="43">
        <v>0.06907407407407408</v>
      </c>
      <c r="P71" s="43">
        <v>0.056620370370370376</v>
      </c>
      <c r="Q71" s="43">
        <v>0.054224537037037036</v>
      </c>
      <c r="R71" s="43">
        <v>0.05472222222222223</v>
      </c>
      <c r="S71" s="95"/>
    </row>
    <row r="72" spans="1:19" ht="12.75">
      <c r="A72" s="34" t="s">
        <v>483</v>
      </c>
      <c r="B72" s="43">
        <v>0.05439814814814815</v>
      </c>
      <c r="C72" s="35">
        <v>2017</v>
      </c>
      <c r="D72" s="47">
        <f t="shared" si="1"/>
        <v>0.002578111286642092</v>
      </c>
      <c r="E72" s="34"/>
      <c r="F72" s="43"/>
      <c r="G72" s="61"/>
      <c r="H72" s="35"/>
      <c r="I72" s="34"/>
      <c r="J72" s="34"/>
      <c r="K72" s="34"/>
      <c r="L72" s="34"/>
      <c r="M72" s="34"/>
      <c r="N72" s="34"/>
      <c r="O72" s="43"/>
      <c r="P72" s="43">
        <v>0.059814814814814814</v>
      </c>
      <c r="Q72" s="43">
        <v>0.05439814814814815</v>
      </c>
      <c r="R72" s="35"/>
      <c r="S72" s="95"/>
    </row>
    <row r="73" spans="1:19" ht="12.75">
      <c r="A73" s="34" t="s">
        <v>278</v>
      </c>
      <c r="B73" s="43">
        <v>0.05445601851851852</v>
      </c>
      <c r="C73" s="35">
        <v>2005</v>
      </c>
      <c r="D73" s="47">
        <f t="shared" si="1"/>
        <v>0.0025808539582236265</v>
      </c>
      <c r="E73" s="34"/>
      <c r="F73" s="34"/>
      <c r="G73" s="34"/>
      <c r="H73" s="34"/>
      <c r="I73" s="34"/>
      <c r="J73" s="35"/>
      <c r="K73" s="35"/>
      <c r="L73" s="43"/>
      <c r="M73" s="34"/>
      <c r="N73" s="43"/>
      <c r="O73" s="43"/>
      <c r="P73" s="43"/>
      <c r="Q73" s="43"/>
      <c r="R73" s="43"/>
      <c r="S73" s="95"/>
    </row>
    <row r="74" spans="1:19" ht="12.75">
      <c r="A74" s="34" t="s">
        <v>301</v>
      </c>
      <c r="B74" s="43">
        <v>0.05474537037037037</v>
      </c>
      <c r="C74" s="35">
        <v>1996</v>
      </c>
      <c r="D74" s="47">
        <f t="shared" si="1"/>
        <v>0.002594567316131297</v>
      </c>
      <c r="E74" s="34"/>
      <c r="F74" s="34"/>
      <c r="G74" s="34"/>
      <c r="H74" s="34"/>
      <c r="I74" s="34"/>
      <c r="J74" s="35"/>
      <c r="K74" s="35"/>
      <c r="L74" s="43"/>
      <c r="M74" s="43">
        <v>0.06087962962962964</v>
      </c>
      <c r="N74" s="43">
        <v>0.05903</v>
      </c>
      <c r="O74" s="43">
        <v>0.06346064814814815</v>
      </c>
      <c r="P74" s="43"/>
      <c r="Q74" s="43"/>
      <c r="R74" s="43">
        <v>0.06488425925925927</v>
      </c>
      <c r="S74" s="95"/>
    </row>
    <row r="75" spans="1:19" ht="12.75">
      <c r="A75" s="34" t="s">
        <v>287</v>
      </c>
      <c r="B75" s="43">
        <v>0.05478009259259259</v>
      </c>
      <c r="C75" s="35">
        <v>2015</v>
      </c>
      <c r="D75" s="47">
        <f t="shared" si="1"/>
        <v>0.0025962129190802174</v>
      </c>
      <c r="E75" s="34"/>
      <c r="F75" s="43"/>
      <c r="G75" s="61"/>
      <c r="H75" s="35"/>
      <c r="I75" s="34"/>
      <c r="J75" s="35"/>
      <c r="K75" s="35"/>
      <c r="L75" s="43"/>
      <c r="M75" s="43"/>
      <c r="N75" s="43">
        <v>0.05575231481481482</v>
      </c>
      <c r="O75" s="43">
        <v>0.05478009259259259</v>
      </c>
      <c r="P75" s="43"/>
      <c r="Q75" s="43">
        <v>0.055543981481481486</v>
      </c>
      <c r="R75" s="43"/>
      <c r="S75" s="95"/>
    </row>
    <row r="76" spans="1:19" ht="12.75">
      <c r="A76" s="34" t="s">
        <v>223</v>
      </c>
      <c r="B76" s="43">
        <v>0.05498842592592593</v>
      </c>
      <c r="C76" s="35">
        <v>2018</v>
      </c>
      <c r="D76" s="47">
        <f>B76/21.1</f>
        <v>0.0026060865367737406</v>
      </c>
      <c r="E76" s="34"/>
      <c r="F76" s="43">
        <v>0.05984953703703704</v>
      </c>
      <c r="G76" s="61">
        <f>+F76-B76</f>
        <v>0.004861111111111115</v>
      </c>
      <c r="H76" s="35">
        <v>2017</v>
      </c>
      <c r="I76" s="34"/>
      <c r="J76" s="34"/>
      <c r="K76" s="34"/>
      <c r="L76" s="34"/>
      <c r="M76" s="43"/>
      <c r="N76" s="34"/>
      <c r="O76" s="34"/>
      <c r="P76" s="43"/>
      <c r="Q76" s="43">
        <v>0.05984953703703704</v>
      </c>
      <c r="R76" s="43">
        <v>0.05498842592592593</v>
      </c>
      <c r="S76" s="95"/>
    </row>
    <row r="77" spans="1:19" ht="12.75">
      <c r="A77" s="34" t="s">
        <v>407</v>
      </c>
      <c r="B77" s="43">
        <v>0.055155092592592596</v>
      </c>
      <c r="C77" s="35">
        <v>2013</v>
      </c>
      <c r="D77" s="47">
        <f t="shared" si="1"/>
        <v>0.002613985430928559</v>
      </c>
      <c r="E77" s="34"/>
      <c r="F77" s="43"/>
      <c r="G77" s="61"/>
      <c r="H77" s="35"/>
      <c r="I77" s="34"/>
      <c r="J77" s="34"/>
      <c r="K77" s="43">
        <v>0.056574074074074075</v>
      </c>
      <c r="L77" s="43"/>
      <c r="M77" s="43">
        <v>0.055155092592592596</v>
      </c>
      <c r="N77" s="43">
        <v>0.05523</v>
      </c>
      <c r="O77" s="43">
        <v>0.055636574074074074</v>
      </c>
      <c r="P77" s="43">
        <v>0.05775462962962963</v>
      </c>
      <c r="Q77" s="43">
        <v>0.057789351851851856</v>
      </c>
      <c r="R77" s="43">
        <v>0.05681712962962963</v>
      </c>
      <c r="S77" s="89">
        <v>0.05740740740740741</v>
      </c>
    </row>
    <row r="78" spans="1:19" ht="12.75">
      <c r="A78" s="34" t="s">
        <v>363</v>
      </c>
      <c r="B78" s="43">
        <v>0.05520833333333333</v>
      </c>
      <c r="C78" s="35">
        <v>2009</v>
      </c>
      <c r="D78" s="47">
        <f>B78/21.1</f>
        <v>0.00261650868878357</v>
      </c>
      <c r="E78" s="34"/>
      <c r="F78" s="34"/>
      <c r="G78" s="34"/>
      <c r="H78" s="34"/>
      <c r="I78" s="34"/>
      <c r="J78" s="43">
        <v>0.05753472222222222</v>
      </c>
      <c r="K78" s="34"/>
      <c r="L78" s="43">
        <v>0.05876157407407407</v>
      </c>
      <c r="M78" s="34"/>
      <c r="N78" s="34"/>
      <c r="O78" s="34"/>
      <c r="P78" s="43"/>
      <c r="Q78" s="34"/>
      <c r="R78" s="43">
        <v>0.0621875</v>
      </c>
      <c r="S78" s="95"/>
    </row>
    <row r="79" spans="1:19" ht="12.75">
      <c r="A79" s="34" t="s">
        <v>476</v>
      </c>
      <c r="B79" s="43">
        <v>0.05543981481481481</v>
      </c>
      <c r="C79" s="35">
        <v>2015</v>
      </c>
      <c r="D79" s="47">
        <f t="shared" si="1"/>
        <v>0.0026274793751097066</v>
      </c>
      <c r="E79" s="34"/>
      <c r="F79" s="43"/>
      <c r="G79" s="61"/>
      <c r="H79" s="35"/>
      <c r="I79" s="34"/>
      <c r="J79" s="34"/>
      <c r="K79" s="43"/>
      <c r="L79" s="43"/>
      <c r="M79" s="43"/>
      <c r="N79" s="43"/>
      <c r="O79" s="43">
        <v>0.05543981481481481</v>
      </c>
      <c r="P79" s="43"/>
      <c r="Q79" s="43">
        <v>0.05700231481481482</v>
      </c>
      <c r="R79" s="43"/>
      <c r="S79" s="95"/>
    </row>
    <row r="80" spans="1:19" ht="12.75">
      <c r="A80" s="34" t="s">
        <v>235</v>
      </c>
      <c r="B80" s="43">
        <v>0.05559027777777778</v>
      </c>
      <c r="C80" s="35">
        <v>2015</v>
      </c>
      <c r="D80" s="47">
        <f t="shared" si="1"/>
        <v>0.0026346103212216954</v>
      </c>
      <c r="E80" s="34"/>
      <c r="F80" s="43">
        <v>0.05626</v>
      </c>
      <c r="G80" s="61">
        <f>+F80-B80</f>
        <v>0.0006697222222222174</v>
      </c>
      <c r="H80" s="35">
        <v>2014</v>
      </c>
      <c r="I80" s="34"/>
      <c r="J80" s="43"/>
      <c r="K80" s="43">
        <v>0.0605787037037037</v>
      </c>
      <c r="L80" s="43">
        <v>0.05785879629629629</v>
      </c>
      <c r="M80" s="43">
        <v>0.06343055555555556</v>
      </c>
      <c r="N80" s="43">
        <v>0.05626</v>
      </c>
      <c r="O80" s="43">
        <v>0.05559027777777778</v>
      </c>
      <c r="P80" s="43"/>
      <c r="Q80" s="43"/>
      <c r="R80" s="43"/>
      <c r="S80" s="89">
        <v>0.06011909722222222</v>
      </c>
    </row>
    <row r="81" spans="1:19" ht="12.75">
      <c r="A81" s="34" t="s">
        <v>502</v>
      </c>
      <c r="B81" s="43">
        <v>0.05559027777777778</v>
      </c>
      <c r="C81" s="35">
        <v>2011</v>
      </c>
      <c r="D81" s="47">
        <f t="shared" si="1"/>
        <v>0.0026346103212216954</v>
      </c>
      <c r="E81" s="34"/>
      <c r="F81" s="34"/>
      <c r="G81" s="34"/>
      <c r="H81" s="34"/>
      <c r="I81" s="34"/>
      <c r="J81" s="35"/>
      <c r="K81" s="35"/>
      <c r="L81" s="43">
        <v>0.05663194444444444</v>
      </c>
      <c r="M81" s="43">
        <v>0.05806712962962963</v>
      </c>
      <c r="N81" s="43"/>
      <c r="O81" s="34"/>
      <c r="P81" s="43"/>
      <c r="Q81" s="34"/>
      <c r="R81" s="43"/>
      <c r="S81" s="95"/>
    </row>
    <row r="82" spans="1:19" ht="12.75">
      <c r="A82" s="34" t="s">
        <v>236</v>
      </c>
      <c r="B82" s="43">
        <v>0.055717592592592596</v>
      </c>
      <c r="C82" s="35">
        <v>2017</v>
      </c>
      <c r="D82" s="47">
        <f aca="true" t="shared" si="2" ref="D82:D126">B82/21.1</f>
        <v>0.002640644198701071</v>
      </c>
      <c r="E82" s="34"/>
      <c r="F82" s="43">
        <v>0.056979166666666664</v>
      </c>
      <c r="G82" s="61">
        <f>+F82-B82</f>
        <v>0.0012615740740740677</v>
      </c>
      <c r="H82" s="35">
        <v>2016</v>
      </c>
      <c r="I82" s="34"/>
      <c r="J82" s="34"/>
      <c r="K82" s="34"/>
      <c r="L82" s="43">
        <v>0.06560185185185186</v>
      </c>
      <c r="M82" s="43">
        <v>0.05962962962962962</v>
      </c>
      <c r="N82" s="43"/>
      <c r="O82" s="43"/>
      <c r="P82" s="43">
        <v>0.056979166666666664</v>
      </c>
      <c r="Q82" s="43">
        <v>0.055717592592592596</v>
      </c>
      <c r="R82" s="43">
        <v>0.058229166666666665</v>
      </c>
      <c r="S82" s="95"/>
    </row>
    <row r="83" spans="1:19" ht="12.75">
      <c r="A83" s="34" t="s">
        <v>243</v>
      </c>
      <c r="B83" s="43">
        <v>0.05599537037037037</v>
      </c>
      <c r="C83" s="35">
        <v>2017</v>
      </c>
      <c r="D83" s="47">
        <f t="shared" si="2"/>
        <v>0.0026538090222924344</v>
      </c>
      <c r="E83" s="34"/>
      <c r="F83" s="43">
        <v>0.056979166666666664</v>
      </c>
      <c r="G83" s="61">
        <f>+F83-B83</f>
        <v>0.0009837962962962951</v>
      </c>
      <c r="H83" s="35">
        <v>2017</v>
      </c>
      <c r="I83" s="34"/>
      <c r="J83" s="34"/>
      <c r="K83" s="43"/>
      <c r="L83" s="34"/>
      <c r="M83" s="34"/>
      <c r="N83" s="34"/>
      <c r="O83" s="43">
        <v>0.06209490740740741</v>
      </c>
      <c r="P83" s="43">
        <v>0.05795138888888889</v>
      </c>
      <c r="Q83" s="43">
        <v>0.05599537037037037</v>
      </c>
      <c r="R83" s="43">
        <v>0.05834490740740741</v>
      </c>
      <c r="S83" s="95"/>
    </row>
    <row r="84" spans="1:19" ht="12.75">
      <c r="A84" s="34" t="s">
        <v>277</v>
      </c>
      <c r="B84" s="43">
        <v>0.05609953703703704</v>
      </c>
      <c r="C84" s="35">
        <v>2009</v>
      </c>
      <c r="D84" s="47">
        <f t="shared" si="2"/>
        <v>0.0026587458311391958</v>
      </c>
      <c r="E84" s="34"/>
      <c r="F84" s="34"/>
      <c r="G84" s="34"/>
      <c r="H84" s="34"/>
      <c r="I84" s="34"/>
      <c r="J84" s="35"/>
      <c r="K84" s="35"/>
      <c r="L84" s="43"/>
      <c r="M84" s="43">
        <v>0.05987268518518518</v>
      </c>
      <c r="N84" s="43"/>
      <c r="O84" s="34"/>
      <c r="P84" s="43"/>
      <c r="Q84" s="34"/>
      <c r="R84" s="43"/>
      <c r="S84" s="95"/>
    </row>
    <row r="85" spans="1:19" ht="12.75">
      <c r="A85" s="42" t="s">
        <v>242</v>
      </c>
      <c r="B85" s="89">
        <v>0.056157407407407406</v>
      </c>
      <c r="C85" s="73">
        <v>2019</v>
      </c>
      <c r="D85" s="74">
        <f>B85/21.1</f>
        <v>0.00266148850272073</v>
      </c>
      <c r="E85" s="34"/>
      <c r="F85" s="43">
        <v>0.05787037037037037</v>
      </c>
      <c r="G85" s="61">
        <f>+F85-B85</f>
        <v>0.0017129629629629647</v>
      </c>
      <c r="H85" s="35">
        <v>2018</v>
      </c>
      <c r="I85" s="34"/>
      <c r="J85" s="35"/>
      <c r="K85" s="35"/>
      <c r="L85" s="43"/>
      <c r="M85" s="43">
        <v>0.06549768518518519</v>
      </c>
      <c r="N85" s="43">
        <v>0.0667013888888889</v>
      </c>
      <c r="O85" s="43">
        <v>0.06493055555555556</v>
      </c>
      <c r="P85" s="43">
        <v>0.06325231481481482</v>
      </c>
      <c r="Q85" s="43">
        <v>0.061469907407407404</v>
      </c>
      <c r="R85" s="43">
        <v>0.05787037037037037</v>
      </c>
      <c r="S85" s="89">
        <v>0.056157407407407406</v>
      </c>
    </row>
    <row r="86" spans="1:19" ht="12.75">
      <c r="A86" s="34" t="s">
        <v>237</v>
      </c>
      <c r="B86" s="43">
        <v>0.05628472222222222</v>
      </c>
      <c r="C86" s="35">
        <v>2013</v>
      </c>
      <c r="D86" s="47">
        <f t="shared" si="2"/>
        <v>0.002667522380200105</v>
      </c>
      <c r="E86" s="34"/>
      <c r="F86" s="43">
        <v>0.057731481481481474</v>
      </c>
      <c r="G86" s="61">
        <f>+F86-B86</f>
        <v>0.0014467592592592518</v>
      </c>
      <c r="H86" s="35">
        <v>2010</v>
      </c>
      <c r="I86" s="34"/>
      <c r="J86" s="43"/>
      <c r="K86" s="43"/>
      <c r="L86" s="43"/>
      <c r="M86" s="43">
        <v>0.05628472222222222</v>
      </c>
      <c r="N86" s="43">
        <v>0.05734</v>
      </c>
      <c r="O86" s="43"/>
      <c r="P86" s="43"/>
      <c r="Q86" s="43">
        <v>0.06278935185185185</v>
      </c>
      <c r="R86" s="43"/>
      <c r="S86" s="89">
        <v>0.060420486111111116</v>
      </c>
    </row>
    <row r="87" spans="1:19" ht="12.75">
      <c r="A87" s="34" t="s">
        <v>304</v>
      </c>
      <c r="B87" s="43">
        <v>0.056296296296296296</v>
      </c>
      <c r="C87" s="35">
        <v>2016</v>
      </c>
      <c r="D87" s="47">
        <f t="shared" si="2"/>
        <v>0.002668070914516412</v>
      </c>
      <c r="E87" s="34"/>
      <c r="F87" s="43">
        <v>0.05637731481481482</v>
      </c>
      <c r="G87" s="61">
        <f>+F87-B87</f>
        <v>8.101851851852193E-05</v>
      </c>
      <c r="H87" s="35">
        <v>2013</v>
      </c>
      <c r="I87" s="34"/>
      <c r="J87" s="35"/>
      <c r="K87" s="43">
        <v>0.06380787037037038</v>
      </c>
      <c r="L87" s="43">
        <v>0.057638888888888885</v>
      </c>
      <c r="M87" s="43">
        <v>0.05637731481481482</v>
      </c>
      <c r="N87" s="43">
        <v>0.05787</v>
      </c>
      <c r="O87" s="43">
        <v>0.05728009259259259</v>
      </c>
      <c r="P87" s="43">
        <v>0.056296296296296296</v>
      </c>
      <c r="Q87" s="43">
        <v>0.056400462962962965</v>
      </c>
      <c r="R87" s="43">
        <v>0.05728009259259259</v>
      </c>
      <c r="S87" s="89">
        <v>0.06430590277777777</v>
      </c>
    </row>
    <row r="88" spans="1:19" ht="12.75">
      <c r="A88" s="34" t="s">
        <v>244</v>
      </c>
      <c r="B88" s="43">
        <v>0.056331018518518516</v>
      </c>
      <c r="C88" s="35">
        <v>2018</v>
      </c>
      <c r="D88" s="47">
        <f>B88/21.1</f>
        <v>0.0026697165174653322</v>
      </c>
      <c r="E88" s="34"/>
      <c r="F88" s="43">
        <v>0.057465277777777775</v>
      </c>
      <c r="G88" s="61">
        <f>+F88-B88</f>
        <v>0.0011342592592592585</v>
      </c>
      <c r="H88" s="35">
        <v>2018</v>
      </c>
      <c r="I88" s="34"/>
      <c r="J88" s="35"/>
      <c r="K88" s="35"/>
      <c r="L88" s="43"/>
      <c r="M88" s="43"/>
      <c r="N88" s="43"/>
      <c r="O88" s="43"/>
      <c r="P88" s="43"/>
      <c r="Q88" s="43">
        <v>0.05922453703703704</v>
      </c>
      <c r="R88" s="43">
        <v>0.056331018518518516</v>
      </c>
      <c r="S88" s="95"/>
    </row>
    <row r="89" spans="1:19" ht="12.75">
      <c r="A89" s="34" t="s">
        <v>532</v>
      </c>
      <c r="B89" s="43">
        <v>0.056400462962962965</v>
      </c>
      <c r="C89" s="35">
        <v>2016</v>
      </c>
      <c r="D89" s="47">
        <f>B89/21.1</f>
        <v>0.0026730077233631734</v>
      </c>
      <c r="E89" s="34"/>
      <c r="F89" s="43"/>
      <c r="G89" s="61"/>
      <c r="H89" s="35"/>
      <c r="I89" s="34"/>
      <c r="J89" s="35"/>
      <c r="K89" s="35"/>
      <c r="L89" s="43"/>
      <c r="M89" s="43"/>
      <c r="N89" s="43"/>
      <c r="O89" s="43"/>
      <c r="P89" s="43">
        <v>0.056400462962962965</v>
      </c>
      <c r="Q89" s="43"/>
      <c r="R89" s="43"/>
      <c r="S89" s="89">
        <v>0.0630787037037037</v>
      </c>
    </row>
    <row r="90" spans="1:19" ht="12.75">
      <c r="A90" s="34" t="s">
        <v>387</v>
      </c>
      <c r="B90" s="43">
        <v>0.05650462962962963</v>
      </c>
      <c r="C90" s="35">
        <v>1989</v>
      </c>
      <c r="D90" s="47">
        <f>B90/21.1</f>
        <v>0.002677944532209935</v>
      </c>
      <c r="E90" s="34"/>
      <c r="F90" s="43"/>
      <c r="G90" s="61"/>
      <c r="H90" s="35"/>
      <c r="I90" s="34"/>
      <c r="J90" s="35"/>
      <c r="K90" s="43"/>
      <c r="L90" s="43"/>
      <c r="M90" s="43"/>
      <c r="N90" s="43"/>
      <c r="O90" s="43"/>
      <c r="P90" s="43"/>
      <c r="Q90" s="43"/>
      <c r="R90" s="43"/>
      <c r="S90" s="95"/>
    </row>
    <row r="91" spans="1:19" ht="12.75">
      <c r="A91" s="34" t="s">
        <v>321</v>
      </c>
      <c r="B91" s="43">
        <v>0.05655092592592592</v>
      </c>
      <c r="C91" s="35">
        <v>2018</v>
      </c>
      <c r="D91" s="47">
        <f>B91/21.1</f>
        <v>0.002680138669475162</v>
      </c>
      <c r="E91" s="34"/>
      <c r="F91" s="43">
        <v>0.057291666666666664</v>
      </c>
      <c r="G91" s="61">
        <f>+F91-B91</f>
        <v>0.0007407407407407432</v>
      </c>
      <c r="H91" s="35">
        <v>2018</v>
      </c>
      <c r="I91" s="34"/>
      <c r="J91" s="43"/>
      <c r="K91" s="43"/>
      <c r="L91" s="43"/>
      <c r="M91" s="43"/>
      <c r="N91" s="43"/>
      <c r="O91" s="43"/>
      <c r="P91" s="43"/>
      <c r="Q91" s="43"/>
      <c r="R91" s="43">
        <v>0.05655092592592592</v>
      </c>
      <c r="S91" s="95"/>
    </row>
    <row r="92" spans="1:19" ht="12.75">
      <c r="A92" s="34" t="s">
        <v>241</v>
      </c>
      <c r="B92" s="43">
        <v>0.05658564814814815</v>
      </c>
      <c r="C92" s="35">
        <v>2012</v>
      </c>
      <c r="D92" s="47">
        <f t="shared" si="2"/>
        <v>0.002681784272424083</v>
      </c>
      <c r="E92" s="34"/>
      <c r="F92" s="43">
        <v>0.057118055555555554</v>
      </c>
      <c r="G92" s="61">
        <f>+F92-B92</f>
        <v>0.000532407407407405</v>
      </c>
      <c r="H92" s="35">
        <v>2012</v>
      </c>
      <c r="I92" s="34"/>
      <c r="J92" s="43">
        <v>0.05983796296296296</v>
      </c>
      <c r="K92" s="43">
        <v>0.05796296296296296</v>
      </c>
      <c r="L92" s="43">
        <v>0.05658564814814815</v>
      </c>
      <c r="M92" s="43">
        <v>0.05768518518518518</v>
      </c>
      <c r="N92" s="43">
        <v>0.05809</v>
      </c>
      <c r="O92" s="43">
        <v>0.057291666666666664</v>
      </c>
      <c r="P92" s="43"/>
      <c r="Q92" s="43"/>
      <c r="R92" s="43"/>
      <c r="S92" s="95"/>
    </row>
    <row r="93" spans="1:19" ht="12.75">
      <c r="A93" s="42" t="s">
        <v>346</v>
      </c>
      <c r="B93" s="89">
        <v>0.05664351851851852</v>
      </c>
      <c r="C93" s="73">
        <v>2019</v>
      </c>
      <c r="D93" s="74">
        <f>B93/21.1</f>
        <v>0.0026845269440056167</v>
      </c>
      <c r="E93" s="34"/>
      <c r="F93" s="43">
        <v>0.06427083333333333</v>
      </c>
      <c r="G93" s="61">
        <f>+F93-B93</f>
        <v>0.007627314814814816</v>
      </c>
      <c r="H93" s="35">
        <v>2018</v>
      </c>
      <c r="I93" s="34"/>
      <c r="J93" s="34"/>
      <c r="K93" s="34"/>
      <c r="L93" s="34"/>
      <c r="M93" s="43">
        <v>0.07143518518518518</v>
      </c>
      <c r="N93" s="35"/>
      <c r="O93" s="35"/>
      <c r="P93" s="43"/>
      <c r="Q93" s="43">
        <v>0.06872685185185186</v>
      </c>
      <c r="R93" s="43">
        <v>0.06427083333333333</v>
      </c>
      <c r="S93" s="89">
        <v>0.05664351851851852</v>
      </c>
    </row>
    <row r="94" spans="1:19" ht="12.75">
      <c r="A94" s="34" t="s">
        <v>315</v>
      </c>
      <c r="B94" s="43">
        <v>0.0567824074074074</v>
      </c>
      <c r="C94" s="35">
        <v>2015</v>
      </c>
      <c r="D94" s="47">
        <f t="shared" si="2"/>
        <v>0.0026911093558012983</v>
      </c>
      <c r="E94" s="34"/>
      <c r="F94" s="43">
        <v>0.05914351851851852</v>
      </c>
      <c r="G94" s="61">
        <f>+F94-B94</f>
        <v>0.0023611111111111194</v>
      </c>
      <c r="H94" s="35">
        <v>2014</v>
      </c>
      <c r="I94" s="34"/>
      <c r="J94" s="34"/>
      <c r="K94" s="34"/>
      <c r="L94" s="34"/>
      <c r="M94" s="34"/>
      <c r="N94" s="43">
        <v>0.05914351851851852</v>
      </c>
      <c r="O94" s="43">
        <v>0.0567824074074074</v>
      </c>
      <c r="P94" s="43"/>
      <c r="Q94" s="43">
        <v>0.06293981481481481</v>
      </c>
      <c r="R94" s="35"/>
      <c r="S94" s="95"/>
    </row>
    <row r="95" spans="1:19" ht="12.75">
      <c r="A95" s="34" t="s">
        <v>271</v>
      </c>
      <c r="B95" s="43">
        <v>0.0567824074074074</v>
      </c>
      <c r="C95" s="35">
        <v>2006</v>
      </c>
      <c r="D95" s="47">
        <f t="shared" si="2"/>
        <v>0.0026911093558012983</v>
      </c>
      <c r="E95" s="34"/>
      <c r="F95" s="34"/>
      <c r="G95" s="34"/>
      <c r="H95" s="34"/>
      <c r="I95" s="34"/>
      <c r="J95" s="35"/>
      <c r="K95" s="35"/>
      <c r="L95" s="43"/>
      <c r="M95" s="34"/>
      <c r="N95" s="43"/>
      <c r="O95" s="34"/>
      <c r="P95" s="43"/>
      <c r="Q95" s="34"/>
      <c r="R95" s="43"/>
      <c r="S95" s="95"/>
    </row>
    <row r="96" spans="1:19" ht="12.75">
      <c r="A96" s="34" t="s">
        <v>328</v>
      </c>
      <c r="B96" s="43">
        <v>0.05681712962962963</v>
      </c>
      <c r="C96" s="35">
        <v>2015</v>
      </c>
      <c r="D96" s="47">
        <f t="shared" si="2"/>
        <v>0.0026927549587502193</v>
      </c>
      <c r="E96" s="34"/>
      <c r="F96" s="34"/>
      <c r="G96" s="34"/>
      <c r="H96" s="34"/>
      <c r="I96" s="34"/>
      <c r="J96" s="34"/>
      <c r="K96" s="43">
        <v>0.0590162037037037</v>
      </c>
      <c r="L96" s="43">
        <v>0.05736111111111111</v>
      </c>
      <c r="M96" s="43">
        <v>0.05927662037037037</v>
      </c>
      <c r="N96" s="43">
        <v>0.05899</v>
      </c>
      <c r="O96" s="43">
        <v>0.05681712962962963</v>
      </c>
      <c r="P96" s="43"/>
      <c r="Q96" s="43">
        <v>0.058634259259259254</v>
      </c>
      <c r="R96" s="43">
        <v>0.05793981481481481</v>
      </c>
      <c r="S96" s="89">
        <v>0.05717592592592593</v>
      </c>
    </row>
    <row r="97" spans="1:19" ht="12.75">
      <c r="A97" s="34" t="s">
        <v>335</v>
      </c>
      <c r="B97" s="43">
        <v>0.05681712962962963</v>
      </c>
      <c r="C97" s="35">
        <v>2018</v>
      </c>
      <c r="D97" s="47">
        <f>B97/21.1</f>
        <v>0.0026927549587502193</v>
      </c>
      <c r="E97" s="34"/>
      <c r="F97" s="43">
        <v>0.05714120370370371</v>
      </c>
      <c r="G97" s="61">
        <f>+F97-B97</f>
        <v>0.0003240740740740808</v>
      </c>
      <c r="H97" s="35">
        <v>2017</v>
      </c>
      <c r="I97" s="34"/>
      <c r="J97" s="34"/>
      <c r="K97" s="43"/>
      <c r="L97" s="34"/>
      <c r="M97" s="34"/>
      <c r="N97" s="34"/>
      <c r="O97" s="43"/>
      <c r="P97" s="43">
        <v>0.0609375</v>
      </c>
      <c r="Q97" s="43">
        <v>0.05714120370370371</v>
      </c>
      <c r="R97" s="43">
        <v>0.05681712962962963</v>
      </c>
      <c r="S97" s="89">
        <v>0.05911388888888889</v>
      </c>
    </row>
    <row r="98" spans="1:19" ht="12.75">
      <c r="A98" s="34" t="s">
        <v>324</v>
      </c>
      <c r="B98" s="43">
        <v>0.056875</v>
      </c>
      <c r="C98" s="35">
        <v>2017</v>
      </c>
      <c r="D98" s="47">
        <f t="shared" si="2"/>
        <v>0.0026954976303317536</v>
      </c>
      <c r="E98" s="34"/>
      <c r="F98" s="43">
        <v>0.06747685185185186</v>
      </c>
      <c r="G98" s="61">
        <f>+F98-B98</f>
        <v>0.010601851851851855</v>
      </c>
      <c r="H98" s="35">
        <v>2011</v>
      </c>
      <c r="I98" s="34"/>
      <c r="J98" s="35"/>
      <c r="K98" s="43">
        <v>0.06747685185185186</v>
      </c>
      <c r="L98" s="43"/>
      <c r="M98" s="34"/>
      <c r="N98" s="43"/>
      <c r="O98" s="34"/>
      <c r="P98" s="43"/>
      <c r="Q98" s="43">
        <v>0.056875</v>
      </c>
      <c r="R98" s="43"/>
      <c r="S98" s="95"/>
    </row>
    <row r="99" spans="1:19" ht="12.75">
      <c r="A99" s="34" t="s">
        <v>280</v>
      </c>
      <c r="B99" s="43">
        <v>0.05702546296296296</v>
      </c>
      <c r="C99" s="35">
        <v>2009</v>
      </c>
      <c r="D99" s="47">
        <f t="shared" si="2"/>
        <v>0.002702628576443742</v>
      </c>
      <c r="E99" s="34"/>
      <c r="F99" s="43">
        <v>0.06748842592592592</v>
      </c>
      <c r="G99" s="61">
        <f>+F99-B99</f>
        <v>0.010462962962962966</v>
      </c>
      <c r="H99" s="35">
        <v>2008</v>
      </c>
      <c r="I99" s="34"/>
      <c r="J99" s="35"/>
      <c r="K99" s="43"/>
      <c r="L99" s="43"/>
      <c r="M99" s="34"/>
      <c r="N99" s="43"/>
      <c r="O99" s="34"/>
      <c r="P99" s="43"/>
      <c r="Q99" s="43">
        <v>0.06201388888888889</v>
      </c>
      <c r="R99" s="43"/>
      <c r="S99" s="95"/>
    </row>
    <row r="100" spans="1:19" ht="12.75">
      <c r="A100" s="34" t="s">
        <v>246</v>
      </c>
      <c r="B100" s="43">
        <v>0.05709490740740741</v>
      </c>
      <c r="C100" s="35">
        <v>2015</v>
      </c>
      <c r="D100" s="47">
        <f t="shared" si="2"/>
        <v>0.002705919782341583</v>
      </c>
      <c r="E100" s="34"/>
      <c r="F100" s="34"/>
      <c r="G100" s="34"/>
      <c r="H100" s="34"/>
      <c r="I100" s="34"/>
      <c r="J100" s="34"/>
      <c r="K100" s="43">
        <v>0.07494212962962964</v>
      </c>
      <c r="L100" s="34"/>
      <c r="M100" s="34"/>
      <c r="N100" s="34"/>
      <c r="O100" s="43">
        <v>0.05709490740740741</v>
      </c>
      <c r="P100" s="43"/>
      <c r="Q100" s="43">
        <v>0.057291666666666664</v>
      </c>
      <c r="R100" s="43">
        <v>0.05935185185185185</v>
      </c>
      <c r="S100" s="89">
        <v>0.06233796296296296</v>
      </c>
    </row>
    <row r="101" spans="1:19" ht="12.75">
      <c r="A101" s="34" t="s">
        <v>293</v>
      </c>
      <c r="B101" s="43">
        <v>0.057118055555555554</v>
      </c>
      <c r="C101" s="35">
        <v>2000</v>
      </c>
      <c r="D101" s="47">
        <f>B101/21.1</f>
        <v>0.0027070168509741965</v>
      </c>
      <c r="E101" s="34"/>
      <c r="F101" s="43"/>
      <c r="G101" s="61"/>
      <c r="H101" s="35"/>
      <c r="I101" s="34"/>
      <c r="J101" s="43"/>
      <c r="K101" s="43"/>
      <c r="L101" s="43"/>
      <c r="M101" s="43"/>
      <c r="N101" s="43"/>
      <c r="O101" s="43">
        <v>0.060717592592592594</v>
      </c>
      <c r="P101" s="43">
        <v>0.05991898148148148</v>
      </c>
      <c r="Q101" s="43"/>
      <c r="R101" s="43">
        <v>0.05741898148148148</v>
      </c>
      <c r="S101" s="95"/>
    </row>
    <row r="102" spans="1:19" ht="12.75">
      <c r="A102" s="34" t="s">
        <v>252</v>
      </c>
      <c r="B102" s="43">
        <v>0.057152777777777775</v>
      </c>
      <c r="C102" s="35">
        <v>2018</v>
      </c>
      <c r="D102" s="47">
        <f>B102/21.1</f>
        <v>0.002708662453923117</v>
      </c>
      <c r="E102" s="34"/>
      <c r="F102" s="43">
        <v>0.060208333333333336</v>
      </c>
      <c r="G102" s="61">
        <f>+F102-B102</f>
        <v>0.0030555555555555614</v>
      </c>
      <c r="H102" s="35">
        <v>2017</v>
      </c>
      <c r="I102" s="34"/>
      <c r="J102" s="34"/>
      <c r="K102" s="34"/>
      <c r="L102" s="34"/>
      <c r="M102" s="34"/>
      <c r="N102" s="34"/>
      <c r="O102" s="34"/>
      <c r="P102" s="43">
        <v>0.06251157407407408</v>
      </c>
      <c r="Q102" s="43">
        <v>0.060208333333333336</v>
      </c>
      <c r="R102" s="43">
        <v>0.057152777777777775</v>
      </c>
      <c r="S102" s="89">
        <v>0.060235879629629625</v>
      </c>
    </row>
    <row r="103" spans="1:19" ht="12.75">
      <c r="A103" s="34" t="s">
        <v>310</v>
      </c>
      <c r="B103" s="43">
        <v>0.05722222222222222</v>
      </c>
      <c r="C103" s="35">
        <v>2005</v>
      </c>
      <c r="D103" s="47">
        <f t="shared" si="2"/>
        <v>0.0027119536598209583</v>
      </c>
      <c r="E103" s="34"/>
      <c r="F103" s="34"/>
      <c r="G103" s="34"/>
      <c r="H103" s="34"/>
      <c r="I103" s="34"/>
      <c r="J103" s="34"/>
      <c r="K103" s="34"/>
      <c r="L103" s="43">
        <v>0.05886574074074074</v>
      </c>
      <c r="M103" s="34"/>
      <c r="N103" s="43">
        <v>0.06157</v>
      </c>
      <c r="O103" s="43">
        <v>0.05832175925925926</v>
      </c>
      <c r="P103" s="43"/>
      <c r="Q103" s="43">
        <v>0.06074074074074074</v>
      </c>
      <c r="R103" s="43"/>
      <c r="S103" s="95"/>
    </row>
    <row r="104" spans="1:19" ht="12.75">
      <c r="A104" s="34" t="s">
        <v>401</v>
      </c>
      <c r="B104" s="43">
        <v>0.05725115740740741</v>
      </c>
      <c r="C104" s="35">
        <v>2013</v>
      </c>
      <c r="D104" s="47">
        <f t="shared" si="2"/>
        <v>0.0027133249956117255</v>
      </c>
      <c r="E104" s="34"/>
      <c r="F104" s="43">
        <v>0.05921296296296297</v>
      </c>
      <c r="G104" s="61">
        <f>+F104-B104</f>
        <v>0.001961805555555557</v>
      </c>
      <c r="H104" s="35">
        <v>2012</v>
      </c>
      <c r="I104" s="34"/>
      <c r="J104" s="43">
        <v>0.06545138888888889</v>
      </c>
      <c r="K104" s="43">
        <v>0.05983796296296296</v>
      </c>
      <c r="L104" s="43">
        <v>0.05921296296296297</v>
      </c>
      <c r="M104" s="43">
        <v>0.05725115740740741</v>
      </c>
      <c r="N104" s="43"/>
      <c r="O104" s="43"/>
      <c r="P104" s="43"/>
      <c r="Q104" s="43"/>
      <c r="R104" s="43">
        <v>0.05957175925925926</v>
      </c>
      <c r="S104" s="95"/>
    </row>
    <row r="105" spans="1:19" ht="12.75">
      <c r="A105" s="34" t="s">
        <v>349</v>
      </c>
      <c r="B105" s="43">
        <v>0.05744212962962963</v>
      </c>
      <c r="C105" s="35">
        <v>2011</v>
      </c>
      <c r="D105" s="47">
        <f>B105/21.1</f>
        <v>0.002722375811830788</v>
      </c>
      <c r="E105" s="34"/>
      <c r="F105" s="43">
        <v>0.058611111111111114</v>
      </c>
      <c r="G105" s="61">
        <f>+F105-B105</f>
        <v>0.0011689814814814861</v>
      </c>
      <c r="H105" s="35">
        <v>2008</v>
      </c>
      <c r="I105" s="34"/>
      <c r="J105" s="43">
        <v>0.05922453703703704</v>
      </c>
      <c r="K105" s="43">
        <v>0.05744212962962963</v>
      </c>
      <c r="L105" s="43">
        <v>0.05921296296296297</v>
      </c>
      <c r="M105" s="43">
        <v>0.05748842592592593</v>
      </c>
      <c r="N105" s="43">
        <v>0.06825231481481481</v>
      </c>
      <c r="O105" s="43">
        <v>0.07254629629629629</v>
      </c>
      <c r="P105" s="43">
        <v>0.06431712962962964</v>
      </c>
      <c r="Q105" s="43">
        <v>0.07244212962962963</v>
      </c>
      <c r="R105" s="43">
        <v>0.061689814814814815</v>
      </c>
      <c r="S105" s="95"/>
    </row>
    <row r="106" spans="1:19" ht="12.75">
      <c r="A106" s="80" t="s">
        <v>258</v>
      </c>
      <c r="B106" s="43">
        <v>0.05748842592592593</v>
      </c>
      <c r="C106" s="35">
        <v>2015</v>
      </c>
      <c r="D106" s="47">
        <f t="shared" si="2"/>
        <v>0.0027245699490960154</v>
      </c>
      <c r="E106" s="34"/>
      <c r="F106" s="43">
        <v>0.05941</v>
      </c>
      <c r="G106" s="61">
        <f>+F106-B106</f>
        <v>0.0019215740740740686</v>
      </c>
      <c r="H106" s="35">
        <v>2014</v>
      </c>
      <c r="I106" s="34"/>
      <c r="J106" s="34"/>
      <c r="K106" s="34"/>
      <c r="L106" s="34"/>
      <c r="M106" s="34"/>
      <c r="N106" s="43">
        <v>0.05941</v>
      </c>
      <c r="O106" s="43">
        <v>0.05748842592592593</v>
      </c>
      <c r="P106" s="43">
        <v>0.05792824074074074</v>
      </c>
      <c r="Q106" s="43">
        <v>0.05767361111111111</v>
      </c>
      <c r="R106" s="43">
        <v>0.05893518518518518</v>
      </c>
      <c r="S106" s="89">
        <v>0.059006365740740745</v>
      </c>
    </row>
    <row r="107" spans="1:19" ht="12.75">
      <c r="A107" s="34" t="s">
        <v>390</v>
      </c>
      <c r="B107" s="43">
        <v>0.05759259259259259</v>
      </c>
      <c r="C107" s="35">
        <v>1998</v>
      </c>
      <c r="D107" s="47">
        <f t="shared" si="2"/>
        <v>0.0027295067579427767</v>
      </c>
      <c r="E107" s="34"/>
      <c r="F107" s="34"/>
      <c r="G107" s="34"/>
      <c r="H107" s="34"/>
      <c r="I107" s="34"/>
      <c r="J107" s="35"/>
      <c r="K107" s="35"/>
      <c r="L107" s="43"/>
      <c r="M107" s="34"/>
      <c r="N107" s="43"/>
      <c r="O107" s="34"/>
      <c r="P107" s="43"/>
      <c r="Q107" s="34"/>
      <c r="R107" s="43"/>
      <c r="S107" s="95"/>
    </row>
    <row r="108" spans="1:19" ht="12.75">
      <c r="A108" s="34" t="s">
        <v>462</v>
      </c>
      <c r="B108" s="43">
        <v>0.057638888888888885</v>
      </c>
      <c r="C108" s="35">
        <v>2015</v>
      </c>
      <c r="D108" s="47">
        <f t="shared" si="2"/>
        <v>0.0027317008952080037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3">
        <v>0.057638888888888885</v>
      </c>
      <c r="P108" s="43"/>
      <c r="Q108" s="43"/>
      <c r="R108" s="35"/>
      <c r="S108" s="95"/>
    </row>
    <row r="109" spans="1:20" ht="12.75">
      <c r="A109" s="34" t="s">
        <v>389</v>
      </c>
      <c r="B109" s="43">
        <v>0.05792824074074074</v>
      </c>
      <c r="C109" s="35">
        <v>1996</v>
      </c>
      <c r="D109" s="47">
        <f t="shared" si="2"/>
        <v>0.0027454142531156745</v>
      </c>
      <c r="E109" s="34"/>
      <c r="F109" s="34"/>
      <c r="G109" s="34"/>
      <c r="H109" s="34"/>
      <c r="I109" s="34"/>
      <c r="J109" s="35"/>
      <c r="K109" s="35"/>
      <c r="L109" s="43"/>
      <c r="M109" s="34"/>
      <c r="N109" s="43"/>
      <c r="O109" s="34"/>
      <c r="P109" s="43"/>
      <c r="Q109" s="34"/>
      <c r="R109" s="43"/>
      <c r="S109" s="43"/>
      <c r="T109" s="148"/>
    </row>
    <row r="110" spans="1:20" ht="12.75">
      <c r="A110" s="34" t="s">
        <v>255</v>
      </c>
      <c r="B110" s="43">
        <v>0.057986111111111106</v>
      </c>
      <c r="C110" s="35">
        <v>2017</v>
      </c>
      <c r="D110" s="47">
        <f t="shared" si="2"/>
        <v>0.002748156924697209</v>
      </c>
      <c r="E110" s="34"/>
      <c r="F110" s="43">
        <v>0.05950231481481482</v>
      </c>
      <c r="G110" s="61">
        <f>+F110-B110</f>
        <v>0.001516203703703714</v>
      </c>
      <c r="H110" s="35">
        <v>2017</v>
      </c>
      <c r="I110" s="34"/>
      <c r="J110" s="34"/>
      <c r="K110" s="34"/>
      <c r="L110" s="34"/>
      <c r="M110" s="34"/>
      <c r="N110" s="34"/>
      <c r="O110" s="43">
        <v>0.062106481481481485</v>
      </c>
      <c r="P110" s="43">
        <v>0.06017361111111111</v>
      </c>
      <c r="Q110" s="43">
        <v>0.057986111111111106</v>
      </c>
      <c r="R110" s="43"/>
      <c r="S110" s="43"/>
      <c r="T110" s="148"/>
    </row>
    <row r="111" spans="1:20" ht="12.75">
      <c r="A111" s="34" t="s">
        <v>427</v>
      </c>
      <c r="B111" s="43">
        <v>0.058055555555555555</v>
      </c>
      <c r="C111" s="35">
        <v>2015</v>
      </c>
      <c r="D111" s="47">
        <f t="shared" si="2"/>
        <v>0.0027514481305950496</v>
      </c>
      <c r="E111" s="34"/>
      <c r="F111" s="43">
        <v>0.059375000000000004</v>
      </c>
      <c r="G111" s="61">
        <f>+F111-B111</f>
        <v>0.0013194444444444495</v>
      </c>
      <c r="H111" s="35">
        <v>2011</v>
      </c>
      <c r="I111" s="34"/>
      <c r="J111" s="34"/>
      <c r="K111" s="43">
        <v>0.059375000000000004</v>
      </c>
      <c r="L111" s="43"/>
      <c r="M111" s="34"/>
      <c r="N111" s="43">
        <v>0.05982638888888889</v>
      </c>
      <c r="O111" s="43">
        <v>0.058055555555555555</v>
      </c>
      <c r="P111" s="43">
        <v>0.059618055555555556</v>
      </c>
      <c r="Q111" s="43">
        <v>0.06252314814814815</v>
      </c>
      <c r="R111" s="43"/>
      <c r="S111" s="43"/>
      <c r="T111" s="148"/>
    </row>
    <row r="112" spans="1:20" ht="12.75">
      <c r="A112" s="34" t="s">
        <v>248</v>
      </c>
      <c r="B112" s="43">
        <v>0.05807870370370371</v>
      </c>
      <c r="C112" s="35">
        <v>2015</v>
      </c>
      <c r="D112" s="47">
        <f t="shared" si="2"/>
        <v>0.002752545199227664</v>
      </c>
      <c r="E112" s="34"/>
      <c r="F112" s="43">
        <v>0.05877314814814815</v>
      </c>
      <c r="G112" s="61">
        <f>+F112-B112</f>
        <v>0.000694444444444442</v>
      </c>
      <c r="H112" s="35">
        <v>2013</v>
      </c>
      <c r="I112" s="34"/>
      <c r="J112" s="35"/>
      <c r="K112" s="35"/>
      <c r="L112" s="43"/>
      <c r="M112" s="43">
        <v>0.05877314814814815</v>
      </c>
      <c r="N112" s="43"/>
      <c r="O112" s="43">
        <v>0.05807870370370371</v>
      </c>
      <c r="P112" s="43"/>
      <c r="Q112" s="43"/>
      <c r="R112" s="43">
        <v>0.061990740740740735</v>
      </c>
      <c r="S112" s="43"/>
      <c r="T112" s="148"/>
    </row>
    <row r="113" spans="1:20" ht="12.75">
      <c r="A113" s="34" t="s">
        <v>503</v>
      </c>
      <c r="B113" s="43">
        <v>0.05807870370370371</v>
      </c>
      <c r="C113" s="35">
        <v>2006</v>
      </c>
      <c r="D113" s="47">
        <f t="shared" si="2"/>
        <v>0.002752545199227664</v>
      </c>
      <c r="E113" s="34"/>
      <c r="F113" s="43"/>
      <c r="G113" s="61"/>
      <c r="H113" s="35"/>
      <c r="I113" s="34"/>
      <c r="J113" s="43">
        <v>0.06256944444444444</v>
      </c>
      <c r="K113" s="43"/>
      <c r="L113" s="43"/>
      <c r="M113" s="34"/>
      <c r="N113" s="43"/>
      <c r="O113" s="43">
        <v>0.060451388888888895</v>
      </c>
      <c r="P113" s="43">
        <v>0.06041666666666667</v>
      </c>
      <c r="Q113" s="43">
        <v>0.060995370370370366</v>
      </c>
      <c r="R113" s="43">
        <v>0.06090277777777778</v>
      </c>
      <c r="S113" s="43">
        <v>0.0609375</v>
      </c>
      <c r="T113" s="148"/>
    </row>
    <row r="114" spans="1:20" ht="12.75">
      <c r="A114" s="34" t="s">
        <v>240</v>
      </c>
      <c r="B114" s="43">
        <v>0.05825231481481482</v>
      </c>
      <c r="C114" s="35">
        <v>2016</v>
      </c>
      <c r="D114" s="47">
        <f t="shared" si="2"/>
        <v>0.0027607732139722663</v>
      </c>
      <c r="E114" s="34"/>
      <c r="F114" s="43">
        <v>0.06083333333333333</v>
      </c>
      <c r="G114" s="61">
        <f aca="true" t="shared" si="3" ref="G114:G119">+F114-B114</f>
        <v>0.0025810185185185103</v>
      </c>
      <c r="H114" s="35">
        <v>2015</v>
      </c>
      <c r="I114" s="34"/>
      <c r="J114" s="34"/>
      <c r="K114" s="43"/>
      <c r="L114" s="43">
        <v>0.08114583333333333</v>
      </c>
      <c r="M114" s="43"/>
      <c r="N114" s="43">
        <v>0.06883101851851851</v>
      </c>
      <c r="O114" s="43">
        <v>0.06083333333333333</v>
      </c>
      <c r="P114" s="43">
        <v>0.05825231481481482</v>
      </c>
      <c r="Q114" s="43">
        <v>0.05986111111111111</v>
      </c>
      <c r="R114" s="43">
        <v>0.0609375</v>
      </c>
      <c r="S114" s="43"/>
      <c r="T114" s="148"/>
    </row>
    <row r="115" spans="1:20" ht="12.75">
      <c r="A115" s="34" t="s">
        <v>253</v>
      </c>
      <c r="B115" s="43">
        <v>0.05831018518518519</v>
      </c>
      <c r="C115" s="35">
        <v>2017</v>
      </c>
      <c r="D115" s="47">
        <f>B115/21.1</f>
        <v>0.0027635158855538002</v>
      </c>
      <c r="E115" s="34"/>
      <c r="F115" s="43">
        <v>0.06011574074074074</v>
      </c>
      <c r="G115" s="61">
        <f t="shared" si="3"/>
        <v>0.0018055555555555533</v>
      </c>
      <c r="H115" s="35">
        <v>2013</v>
      </c>
      <c r="I115" s="34"/>
      <c r="J115" s="34"/>
      <c r="K115" s="34"/>
      <c r="L115" s="34"/>
      <c r="M115" s="43">
        <v>0.06011574074074074</v>
      </c>
      <c r="N115" s="34"/>
      <c r="O115" s="34"/>
      <c r="P115" s="43"/>
      <c r="Q115" s="43">
        <v>0.05831018518518519</v>
      </c>
      <c r="R115" s="43"/>
      <c r="S115" s="43"/>
      <c r="T115" s="148"/>
    </row>
    <row r="116" spans="1:20" ht="12.75">
      <c r="A116" s="34" t="s">
        <v>334</v>
      </c>
      <c r="B116" s="43">
        <v>0.05831018518518519</v>
      </c>
      <c r="C116" s="35">
        <v>2017</v>
      </c>
      <c r="D116" s="47">
        <f>B116/21.1</f>
        <v>0.0027635158855538002</v>
      </c>
      <c r="E116" s="34"/>
      <c r="F116" s="43">
        <v>0.05951388888888889</v>
      </c>
      <c r="G116" s="61">
        <f t="shared" si="3"/>
        <v>0.0012037037037036999</v>
      </c>
      <c r="H116" s="35">
        <v>2016</v>
      </c>
      <c r="I116" s="34"/>
      <c r="J116" s="34"/>
      <c r="K116" s="34"/>
      <c r="L116" s="34"/>
      <c r="M116" s="34"/>
      <c r="N116" s="34"/>
      <c r="O116" s="34"/>
      <c r="P116" s="43">
        <v>0.05951388888888889</v>
      </c>
      <c r="Q116" s="43">
        <v>0.05831018518518519</v>
      </c>
      <c r="R116" s="43">
        <v>0.058993055555555556</v>
      </c>
      <c r="S116" s="43"/>
      <c r="T116" s="148"/>
    </row>
    <row r="117" spans="1:20" ht="12.75">
      <c r="A117" s="2" t="s">
        <v>464</v>
      </c>
      <c r="B117" s="43">
        <v>0.05859953703703704</v>
      </c>
      <c r="C117" s="35">
        <v>2018</v>
      </c>
      <c r="D117" s="47">
        <f>B117/21.1</f>
        <v>0.002777229243461471</v>
      </c>
      <c r="E117" s="34"/>
      <c r="F117" s="43">
        <v>0.06453703703703705</v>
      </c>
      <c r="G117" s="61">
        <f t="shared" si="3"/>
        <v>0.005937500000000005</v>
      </c>
      <c r="H117" s="35">
        <v>2013</v>
      </c>
      <c r="I117" s="34"/>
      <c r="J117" s="43"/>
      <c r="K117" s="43"/>
      <c r="L117" s="43"/>
      <c r="M117" s="43">
        <v>0.06453703703703705</v>
      </c>
      <c r="N117" s="43"/>
      <c r="O117" s="43"/>
      <c r="P117" s="43"/>
      <c r="Q117" s="43"/>
      <c r="R117" s="43">
        <v>0.05859953703703704</v>
      </c>
      <c r="S117" s="43"/>
      <c r="T117" s="148"/>
    </row>
    <row r="118" spans="1:20" ht="12.75">
      <c r="A118" s="2" t="s">
        <v>250</v>
      </c>
      <c r="B118" s="43">
        <v>0.0587962962962963</v>
      </c>
      <c r="C118" s="35">
        <v>2009</v>
      </c>
      <c r="D118" s="47">
        <f>B118/21.1</f>
        <v>0.002786554326838687</v>
      </c>
      <c r="E118" s="34"/>
      <c r="F118" s="43">
        <v>0.06216435185185185</v>
      </c>
      <c r="G118" s="61">
        <f t="shared" si="3"/>
        <v>0.0033680555555555547</v>
      </c>
      <c r="H118" s="35">
        <v>2008</v>
      </c>
      <c r="I118" s="34"/>
      <c r="J118" s="43"/>
      <c r="K118" s="43"/>
      <c r="L118" s="43"/>
      <c r="M118" s="43"/>
      <c r="N118" s="43"/>
      <c r="O118" s="43"/>
      <c r="P118" s="43"/>
      <c r="Q118" s="43"/>
      <c r="R118" s="43">
        <v>0.060856481481481484</v>
      </c>
      <c r="S118" s="43"/>
      <c r="T118" s="148"/>
    </row>
    <row r="119" spans="1:20" ht="12.75">
      <c r="A119" s="34" t="s">
        <v>254</v>
      </c>
      <c r="B119" s="43">
        <v>0.05885416666666667</v>
      </c>
      <c r="C119" s="35">
        <v>2017</v>
      </c>
      <c r="D119" s="47">
        <f>B119/21.1</f>
        <v>0.002789296998420221</v>
      </c>
      <c r="E119" s="34"/>
      <c r="F119" s="43">
        <v>0.06015046296296297</v>
      </c>
      <c r="G119" s="61">
        <f t="shared" si="3"/>
        <v>0.0012962962962962954</v>
      </c>
      <c r="H119" s="35">
        <v>2006</v>
      </c>
      <c r="I119" s="34"/>
      <c r="J119" s="43"/>
      <c r="K119" s="43"/>
      <c r="L119" s="43"/>
      <c r="M119" s="34"/>
      <c r="N119" s="43"/>
      <c r="O119" s="34"/>
      <c r="P119" s="43"/>
      <c r="Q119" s="43">
        <v>0.05885416666666667</v>
      </c>
      <c r="R119" s="43"/>
      <c r="S119" s="43"/>
      <c r="T119" s="148"/>
    </row>
    <row r="120" spans="1:20" ht="12.75">
      <c r="A120" s="34" t="s">
        <v>484</v>
      </c>
      <c r="B120" s="43">
        <v>0.058958333333333335</v>
      </c>
      <c r="C120" s="35">
        <v>2017</v>
      </c>
      <c r="D120" s="47">
        <f t="shared" si="2"/>
        <v>0.0027942338072669826</v>
      </c>
      <c r="E120" s="34"/>
      <c r="F120" s="43">
        <v>0.06206018518518519</v>
      </c>
      <c r="G120" s="61">
        <f aca="true" t="shared" si="4" ref="G120:G126">+F120-B120</f>
        <v>0.0031018518518518556</v>
      </c>
      <c r="H120" s="35">
        <v>2017</v>
      </c>
      <c r="I120" s="34"/>
      <c r="J120" s="35"/>
      <c r="K120" s="35"/>
      <c r="L120" s="43"/>
      <c r="M120" s="43"/>
      <c r="N120" s="43"/>
      <c r="O120" s="43">
        <v>0.0625462962962963</v>
      </c>
      <c r="P120" s="43">
        <v>0.06299768518518518</v>
      </c>
      <c r="Q120" s="43">
        <v>0.058958333333333335</v>
      </c>
      <c r="R120" s="43">
        <v>0.06363425925925927</v>
      </c>
      <c r="S120" s="43"/>
      <c r="T120" s="148"/>
    </row>
    <row r="121" spans="1:19" ht="12.75">
      <c r="A121" s="42" t="s">
        <v>259</v>
      </c>
      <c r="B121" s="89">
        <v>0.05912037037037037</v>
      </c>
      <c r="C121" s="73">
        <v>2019</v>
      </c>
      <c r="D121" s="74">
        <f>B121/21.1</f>
        <v>0.0028019132876952783</v>
      </c>
      <c r="E121" s="34"/>
      <c r="F121" s="43">
        <v>0.059340277777777777</v>
      </c>
      <c r="G121" s="61">
        <f>+F121-B121</f>
        <v>0.00021990740740740478</v>
      </c>
      <c r="H121" s="35">
        <v>2012</v>
      </c>
      <c r="I121" s="34"/>
      <c r="J121" s="43">
        <v>0.06233796296296296</v>
      </c>
      <c r="K121" s="43">
        <v>0.06215277777777778</v>
      </c>
      <c r="L121" s="43">
        <v>0.059340277777777777</v>
      </c>
      <c r="M121" s="43">
        <v>0.0602824074074074</v>
      </c>
      <c r="N121" s="43">
        <v>0.06034</v>
      </c>
      <c r="O121" s="43"/>
      <c r="P121" s="43"/>
      <c r="Q121" s="43">
        <v>0.06420138888888889</v>
      </c>
      <c r="R121" s="43"/>
      <c r="S121" s="89">
        <v>0.05912037037037037</v>
      </c>
    </row>
    <row r="122" spans="1:20" ht="12.75">
      <c r="A122" s="34" t="s">
        <v>238</v>
      </c>
      <c r="B122" s="43">
        <v>0.059131944444444445</v>
      </c>
      <c r="C122" s="35">
        <v>2013</v>
      </c>
      <c r="D122" s="47">
        <f t="shared" si="2"/>
        <v>0.0028024618220115847</v>
      </c>
      <c r="E122" s="34"/>
      <c r="F122" s="43">
        <v>0.06101851851851852</v>
      </c>
      <c r="G122" s="61">
        <f t="shared" si="4"/>
        <v>0.0018865740740740752</v>
      </c>
      <c r="H122" s="35">
        <v>2001</v>
      </c>
      <c r="I122" s="34"/>
      <c r="J122" s="35"/>
      <c r="K122" s="35"/>
      <c r="L122" s="43"/>
      <c r="M122" s="43">
        <v>0.059131944444444445</v>
      </c>
      <c r="N122" s="43"/>
      <c r="O122" s="43"/>
      <c r="P122" s="43"/>
      <c r="Q122" s="43"/>
      <c r="R122" s="43"/>
      <c r="S122" s="43"/>
      <c r="T122" s="148"/>
    </row>
    <row r="123" spans="1:20" ht="12.75">
      <c r="A123" s="34" t="s">
        <v>494</v>
      </c>
      <c r="B123" s="43">
        <v>0.05914351851851852</v>
      </c>
      <c r="C123" s="35">
        <v>2017</v>
      </c>
      <c r="D123" s="47">
        <f>B123/21.1</f>
        <v>0.0028030103563278915</v>
      </c>
      <c r="E123" s="34"/>
      <c r="F123" s="43">
        <v>0.06152777777777777</v>
      </c>
      <c r="G123" s="61">
        <f>+F123-B123</f>
        <v>0.0023842592592592526</v>
      </c>
      <c r="H123" s="35">
        <v>2011</v>
      </c>
      <c r="I123" s="34"/>
      <c r="J123" s="43">
        <v>0.08609953703703704</v>
      </c>
      <c r="K123" s="43">
        <v>0.06152777777777777</v>
      </c>
      <c r="L123" s="43"/>
      <c r="M123" s="43">
        <v>0.07149305555555556</v>
      </c>
      <c r="N123" s="43"/>
      <c r="O123" s="43"/>
      <c r="P123" s="43"/>
      <c r="Q123" s="43">
        <v>0.05914351851851852</v>
      </c>
      <c r="R123" s="35"/>
      <c r="S123" s="43"/>
      <c r="T123" s="148"/>
    </row>
    <row r="124" spans="1:19" ht="12.75">
      <c r="A124" s="42" t="s">
        <v>330</v>
      </c>
      <c r="B124" s="89">
        <v>0.059548611111111115</v>
      </c>
      <c r="C124" s="73">
        <v>2019</v>
      </c>
      <c r="D124" s="74">
        <f>B124/21.1</f>
        <v>0.002822209057398631</v>
      </c>
      <c r="E124" s="34"/>
      <c r="F124" s="43">
        <v>0.06208333333333333</v>
      </c>
      <c r="G124" s="61">
        <f>+F124-B124</f>
        <v>0.002534722222222216</v>
      </c>
      <c r="H124" s="35">
        <v>2017</v>
      </c>
      <c r="I124" s="34"/>
      <c r="J124" s="43">
        <v>0.06908564814814815</v>
      </c>
      <c r="K124" s="43">
        <v>0.07866898148148148</v>
      </c>
      <c r="L124" s="43"/>
      <c r="M124" s="43"/>
      <c r="N124" s="43"/>
      <c r="O124" s="43"/>
      <c r="P124" s="43"/>
      <c r="Q124" s="43">
        <v>0.06208333333333333</v>
      </c>
      <c r="R124" s="43">
        <v>0.06983796296296296</v>
      </c>
      <c r="S124" s="89">
        <v>0.059548611111111115</v>
      </c>
    </row>
    <row r="125" spans="1:20" ht="12.75">
      <c r="A125" s="34" t="s">
        <v>308</v>
      </c>
      <c r="B125" s="43">
        <v>0.05956018518518519</v>
      </c>
      <c r="C125" s="35">
        <v>2012</v>
      </c>
      <c r="D125" s="47">
        <f t="shared" si="2"/>
        <v>0.002822757591714938</v>
      </c>
      <c r="E125" s="34"/>
      <c r="F125" s="43">
        <v>0.06052083333333333</v>
      </c>
      <c r="G125" s="61">
        <f t="shared" si="4"/>
        <v>0.000960648148148141</v>
      </c>
      <c r="H125" s="35">
        <v>2012</v>
      </c>
      <c r="I125" s="34"/>
      <c r="J125" s="43"/>
      <c r="K125" s="35"/>
      <c r="L125" s="43">
        <v>0.05956018518518519</v>
      </c>
      <c r="M125" s="34"/>
      <c r="N125" s="43">
        <v>0.06074</v>
      </c>
      <c r="O125" s="34"/>
      <c r="P125" s="43">
        <v>0.06518518518518518</v>
      </c>
      <c r="Q125" s="34"/>
      <c r="R125" s="43">
        <v>0.06552083333333333</v>
      </c>
      <c r="S125" s="43"/>
      <c r="T125" s="148"/>
    </row>
    <row r="126" spans="1:20" ht="12.75">
      <c r="A126" s="34" t="s">
        <v>261</v>
      </c>
      <c r="B126" s="43">
        <v>0.05967592592592593</v>
      </c>
      <c r="C126" s="35">
        <v>2017</v>
      </c>
      <c r="D126" s="47">
        <f t="shared" si="2"/>
        <v>0.002828242934878006</v>
      </c>
      <c r="E126" s="34"/>
      <c r="F126" s="43">
        <v>0.060995370370370366</v>
      </c>
      <c r="G126" s="61">
        <f t="shared" si="4"/>
        <v>0.0013194444444444356</v>
      </c>
      <c r="H126" s="35">
        <v>2016</v>
      </c>
      <c r="I126" s="34"/>
      <c r="J126" s="34"/>
      <c r="K126" s="34"/>
      <c r="L126" s="34"/>
      <c r="M126" s="34"/>
      <c r="N126" s="34"/>
      <c r="O126" s="34"/>
      <c r="P126" s="43">
        <v>0.060995370370370366</v>
      </c>
      <c r="Q126" s="43">
        <v>0.05967592592592593</v>
      </c>
      <c r="R126" s="43"/>
      <c r="S126" s="43"/>
      <c r="T126" s="148"/>
    </row>
    <row r="127" spans="1:20" ht="12.75">
      <c r="A127" s="34" t="s">
        <v>275</v>
      </c>
      <c r="B127" s="43">
        <v>0.06</v>
      </c>
      <c r="C127" s="35">
        <v>2010</v>
      </c>
      <c r="D127" s="47">
        <f aca="true" t="shared" si="5" ref="D127:D164">B127/21.1</f>
        <v>0.002843601895734597</v>
      </c>
      <c r="E127" s="34"/>
      <c r="F127" s="43">
        <v>0.0605324074074074</v>
      </c>
      <c r="G127" s="61">
        <f aca="true" t="shared" si="6" ref="G127:G135">+F127-B127</f>
        <v>0.000532407407407405</v>
      </c>
      <c r="H127" s="35">
        <v>2010</v>
      </c>
      <c r="I127" s="34"/>
      <c r="J127" s="43">
        <v>0.06</v>
      </c>
      <c r="K127" s="43">
        <v>0.06211805555555555</v>
      </c>
      <c r="L127" s="43"/>
      <c r="M127" s="34"/>
      <c r="N127" s="43"/>
      <c r="O127" s="34"/>
      <c r="P127" s="43"/>
      <c r="Q127" s="34"/>
      <c r="R127" s="43"/>
      <c r="S127" s="43"/>
      <c r="T127" s="148"/>
    </row>
    <row r="128" spans="1:20" ht="12.75">
      <c r="A128" s="80" t="s">
        <v>267</v>
      </c>
      <c r="B128" s="43">
        <v>0.060127314814814814</v>
      </c>
      <c r="C128" s="35">
        <v>2018</v>
      </c>
      <c r="D128" s="47">
        <f t="shared" si="5"/>
        <v>0.002849635773213972</v>
      </c>
      <c r="E128" s="34"/>
      <c r="F128" s="43">
        <v>0.06696759259259259</v>
      </c>
      <c r="G128" s="61">
        <f t="shared" si="6"/>
        <v>0.0068402777777777785</v>
      </c>
      <c r="H128" s="35">
        <v>2014</v>
      </c>
      <c r="I128" s="34"/>
      <c r="J128" s="34"/>
      <c r="K128" s="43">
        <v>0.07311342592592592</v>
      </c>
      <c r="L128" s="34"/>
      <c r="M128" s="34"/>
      <c r="N128" s="43">
        <v>0.06696759259259259</v>
      </c>
      <c r="O128" s="43"/>
      <c r="P128" s="43"/>
      <c r="Q128" s="43"/>
      <c r="R128" s="43">
        <v>0.060127314814814814</v>
      </c>
      <c r="S128" s="43"/>
      <c r="T128" s="148"/>
    </row>
    <row r="129" spans="1:19" ht="12.75">
      <c r="A129" s="38" t="s">
        <v>435</v>
      </c>
      <c r="B129" s="89">
        <v>0.06033680555555556</v>
      </c>
      <c r="C129" s="73">
        <v>2019</v>
      </c>
      <c r="D129" s="74">
        <f>B129/21.1</f>
        <v>0.002859564244339126</v>
      </c>
      <c r="E129" s="34"/>
      <c r="F129" s="43">
        <v>0.061863425925925926</v>
      </c>
      <c r="G129" s="61">
        <f>+F129-B129</f>
        <v>0.0015266203703703657</v>
      </c>
      <c r="H129" s="35">
        <v>2018</v>
      </c>
      <c r="I129" s="34"/>
      <c r="J129" s="43"/>
      <c r="K129" s="43"/>
      <c r="L129" s="43"/>
      <c r="M129" s="43"/>
      <c r="N129" s="43"/>
      <c r="O129" s="43"/>
      <c r="P129" s="43"/>
      <c r="Q129" s="43"/>
      <c r="R129" s="43">
        <v>0.061863425925925926</v>
      </c>
      <c r="S129" s="89">
        <v>0.06033680555555556</v>
      </c>
    </row>
    <row r="130" spans="1:20" ht="12.75">
      <c r="A130" s="34" t="s">
        <v>257</v>
      </c>
      <c r="B130" s="43">
        <v>0.06037037037037037</v>
      </c>
      <c r="C130" s="35">
        <v>2018</v>
      </c>
      <c r="D130" s="47">
        <f t="shared" si="5"/>
        <v>0.0028611549938564154</v>
      </c>
      <c r="E130" s="34"/>
      <c r="F130" s="43">
        <v>0.06130787037037037</v>
      </c>
      <c r="G130" s="61">
        <f t="shared" si="6"/>
        <v>0.0009374999999999939</v>
      </c>
      <c r="H130" s="35">
        <v>2017</v>
      </c>
      <c r="I130" s="34"/>
      <c r="J130" s="35"/>
      <c r="K130" s="35"/>
      <c r="L130" s="43"/>
      <c r="M130" s="34"/>
      <c r="N130" s="43"/>
      <c r="O130" s="34"/>
      <c r="P130" s="43"/>
      <c r="Q130" s="43">
        <v>0.06130787037037037</v>
      </c>
      <c r="R130" s="43">
        <v>0.06037037037037037</v>
      </c>
      <c r="S130" s="43"/>
      <c r="T130" s="148"/>
    </row>
    <row r="131" spans="1:20" ht="12.75">
      <c r="A131" s="34" t="s">
        <v>251</v>
      </c>
      <c r="B131" s="43">
        <v>0.06050925925925926</v>
      </c>
      <c r="C131" s="35">
        <v>2015</v>
      </c>
      <c r="D131" s="47">
        <f t="shared" si="5"/>
        <v>0.0028677374056520974</v>
      </c>
      <c r="E131" s="34"/>
      <c r="F131" s="43">
        <v>0.061377314814814815</v>
      </c>
      <c r="G131" s="61">
        <f t="shared" si="6"/>
        <v>0.0008680555555555525</v>
      </c>
      <c r="H131" s="35">
        <v>2014</v>
      </c>
      <c r="I131" s="34"/>
      <c r="J131" s="35"/>
      <c r="K131" s="35"/>
      <c r="L131" s="43"/>
      <c r="M131" s="43">
        <v>0.06511574074074074</v>
      </c>
      <c r="N131" s="43">
        <v>0.061377314814814815</v>
      </c>
      <c r="O131" s="43">
        <v>0.06050925925925926</v>
      </c>
      <c r="P131" s="43"/>
      <c r="Q131" s="43"/>
      <c r="R131" s="43"/>
      <c r="S131" s="43"/>
      <c r="T131" s="148"/>
    </row>
    <row r="132" spans="1:20" ht="12.75">
      <c r="A132" s="34" t="s">
        <v>256</v>
      </c>
      <c r="B132" s="43">
        <v>0.060648148148148145</v>
      </c>
      <c r="C132" s="35">
        <v>2013</v>
      </c>
      <c r="D132" s="47">
        <f t="shared" si="5"/>
        <v>0.0028743198174477794</v>
      </c>
      <c r="E132" s="34"/>
      <c r="F132" s="43">
        <v>0.060821759259259256</v>
      </c>
      <c r="G132" s="61">
        <f t="shared" si="6"/>
        <v>0.0001736111111111105</v>
      </c>
      <c r="H132" s="35">
        <v>2004</v>
      </c>
      <c r="I132" s="34"/>
      <c r="J132" s="35"/>
      <c r="K132" s="43">
        <v>0.06209490740740741</v>
      </c>
      <c r="L132" s="43"/>
      <c r="M132" s="43">
        <v>0.060648148148148145</v>
      </c>
      <c r="N132" s="43"/>
      <c r="O132" s="34"/>
      <c r="P132" s="43"/>
      <c r="Q132" s="34"/>
      <c r="R132" s="43"/>
      <c r="S132" s="43"/>
      <c r="T132" s="148"/>
    </row>
    <row r="133" spans="1:19" ht="12.75">
      <c r="A133" s="38" t="s">
        <v>288</v>
      </c>
      <c r="B133" s="89">
        <v>0.06083333333333333</v>
      </c>
      <c r="C133" s="73">
        <v>2019</v>
      </c>
      <c r="D133" s="74">
        <f>B133/21.1</f>
        <v>0.0028830963665086883</v>
      </c>
      <c r="E133" s="34"/>
      <c r="F133" s="43">
        <v>0.06144675925925926</v>
      </c>
      <c r="G133" s="61">
        <f>+F133-B133</f>
        <v>0.0006134259259259339</v>
      </c>
      <c r="H133" s="35">
        <v>2019</v>
      </c>
      <c r="I133" s="34"/>
      <c r="J133" s="43">
        <v>0.07461805555555556</v>
      </c>
      <c r="K133" s="34"/>
      <c r="L133" s="34"/>
      <c r="M133" s="43">
        <v>0.06725694444444445</v>
      </c>
      <c r="N133" s="34"/>
      <c r="O133" s="34"/>
      <c r="P133" s="43">
        <v>0.06565972222222222</v>
      </c>
      <c r="Q133" s="43">
        <v>0.06386574074074074</v>
      </c>
      <c r="R133" s="35"/>
      <c r="S133" s="89">
        <v>0.06083333333333333</v>
      </c>
    </row>
    <row r="134" spans="1:20" ht="12.75">
      <c r="A134" s="34" t="s">
        <v>320</v>
      </c>
      <c r="B134" s="43">
        <v>0.06108796296296296</v>
      </c>
      <c r="C134" s="35">
        <v>2015</v>
      </c>
      <c r="D134" s="47">
        <f t="shared" si="5"/>
        <v>0.002895164121467439</v>
      </c>
      <c r="E134" s="34"/>
      <c r="F134" s="43">
        <v>0.06158564814814815</v>
      </c>
      <c r="G134" s="61">
        <f t="shared" si="6"/>
        <v>0.0004976851851851913</v>
      </c>
      <c r="H134" s="35">
        <v>2014</v>
      </c>
      <c r="I134" s="34"/>
      <c r="J134" s="43">
        <v>0.0641087962962963</v>
      </c>
      <c r="K134" s="43">
        <v>0.06584490740740741</v>
      </c>
      <c r="L134" s="43">
        <v>0.06354166666666666</v>
      </c>
      <c r="M134" s="43">
        <v>0.06695601851851851</v>
      </c>
      <c r="N134" s="43">
        <v>0.06158564814814815</v>
      </c>
      <c r="O134" s="43">
        <v>0.06108796296296296</v>
      </c>
      <c r="P134" s="43">
        <v>0.06432870370370371</v>
      </c>
      <c r="Q134" s="43">
        <v>0.06498842592592592</v>
      </c>
      <c r="R134" s="35"/>
      <c r="S134" s="43"/>
      <c r="T134" s="148"/>
    </row>
    <row r="135" spans="1:19" ht="12.75">
      <c r="A135" s="34" t="s">
        <v>350</v>
      </c>
      <c r="B135" s="43">
        <v>0.06114583333333334</v>
      </c>
      <c r="C135" s="35">
        <v>2011</v>
      </c>
      <c r="D135" s="47">
        <f t="shared" si="5"/>
        <v>0.0028979067930489733</v>
      </c>
      <c r="E135" s="35"/>
      <c r="F135" s="43">
        <v>0.06395833333333334</v>
      </c>
      <c r="G135" s="61">
        <f t="shared" si="6"/>
        <v>0.0028125000000000025</v>
      </c>
      <c r="H135" s="35">
        <v>2010</v>
      </c>
      <c r="I135" s="35"/>
      <c r="J135" s="43">
        <v>0.06395833333333334</v>
      </c>
      <c r="K135" s="43">
        <v>0.06114583333333334</v>
      </c>
      <c r="L135" s="43">
        <v>0.06604166666666667</v>
      </c>
      <c r="M135" s="43">
        <v>0.06717592592592593</v>
      </c>
      <c r="N135" s="43">
        <v>0.0638425925925926</v>
      </c>
      <c r="O135" s="43">
        <v>0.0636574074074074</v>
      </c>
      <c r="P135" s="43">
        <v>0.06624999999999999</v>
      </c>
      <c r="Q135" s="43">
        <v>0.06980324074074074</v>
      </c>
      <c r="R135" s="43">
        <v>0.06511574074074074</v>
      </c>
      <c r="S135" s="89">
        <v>0.06782407407407408</v>
      </c>
    </row>
    <row r="136" spans="1:19" ht="12.75">
      <c r="A136" s="34" t="s">
        <v>337</v>
      </c>
      <c r="B136" s="43">
        <v>0.06115740740740741</v>
      </c>
      <c r="C136" s="35">
        <v>2018</v>
      </c>
      <c r="D136" s="47">
        <f t="shared" si="5"/>
        <v>0.0028984553273652797</v>
      </c>
      <c r="E136" s="35"/>
      <c r="F136" s="43"/>
      <c r="G136" s="61"/>
      <c r="H136" s="35"/>
      <c r="I136" s="35"/>
      <c r="J136" s="43"/>
      <c r="K136" s="43"/>
      <c r="L136" s="43"/>
      <c r="M136" s="43"/>
      <c r="N136" s="43"/>
      <c r="O136" s="43"/>
      <c r="P136" s="43"/>
      <c r="Q136" s="43"/>
      <c r="R136" s="43">
        <v>0.06115740740740741</v>
      </c>
      <c r="S136" s="95"/>
    </row>
    <row r="137" spans="1:19" ht="12.75">
      <c r="A137" s="34" t="s">
        <v>442</v>
      </c>
      <c r="B137" s="43">
        <v>0.06142361111111111</v>
      </c>
      <c r="C137" s="35">
        <v>2008</v>
      </c>
      <c r="D137" s="47">
        <f t="shared" si="5"/>
        <v>0.0029110716166403368</v>
      </c>
      <c r="E137" s="34"/>
      <c r="F137" s="34"/>
      <c r="G137" s="34"/>
      <c r="H137" s="34"/>
      <c r="I137" s="34"/>
      <c r="J137" s="35"/>
      <c r="K137" s="35"/>
      <c r="L137" s="43"/>
      <c r="M137" s="34"/>
      <c r="N137" s="43"/>
      <c r="O137" s="34"/>
      <c r="P137" s="43"/>
      <c r="Q137" s="34"/>
      <c r="R137" s="43">
        <v>0.05842592592592593</v>
      </c>
      <c r="S137" s="95"/>
    </row>
    <row r="138" spans="1:19" ht="12.75">
      <c r="A138" s="141" t="s">
        <v>268</v>
      </c>
      <c r="B138" s="89">
        <v>0.06160879629629629</v>
      </c>
      <c r="C138" s="73">
        <v>2019</v>
      </c>
      <c r="D138" s="74">
        <f>B138/21.1</f>
        <v>0.0029198481657012458</v>
      </c>
      <c r="E138" s="34"/>
      <c r="F138" s="43">
        <v>0.06269675925925926</v>
      </c>
      <c r="G138" s="61">
        <f>+F138-B138</f>
        <v>0.0010879629629629642</v>
      </c>
      <c r="H138" s="35">
        <v>2019</v>
      </c>
      <c r="I138" s="34"/>
      <c r="J138" s="34"/>
      <c r="K138" s="43"/>
      <c r="L138" s="34"/>
      <c r="M138" s="34"/>
      <c r="N138" s="43"/>
      <c r="O138" s="43">
        <v>0.07943287037037038</v>
      </c>
      <c r="P138" s="43">
        <v>0.0690162037037037</v>
      </c>
      <c r="Q138" s="43">
        <v>0.06523148148148149</v>
      </c>
      <c r="R138" s="43">
        <v>0.06349537037037037</v>
      </c>
      <c r="S138" s="89">
        <v>0.06160879629629629</v>
      </c>
    </row>
    <row r="139" spans="1:19" ht="12.75">
      <c r="A139" s="34" t="s">
        <v>272</v>
      </c>
      <c r="B139" s="43">
        <v>0.06180555555555556</v>
      </c>
      <c r="C139" s="35">
        <v>2010</v>
      </c>
      <c r="D139" s="47">
        <f t="shared" si="5"/>
        <v>0.0029291732490784625</v>
      </c>
      <c r="E139" s="34"/>
      <c r="F139" s="43"/>
      <c r="G139" s="61"/>
      <c r="H139" s="35"/>
      <c r="I139" s="34"/>
      <c r="J139" s="43">
        <v>0.06180555555555556</v>
      </c>
      <c r="K139" s="35"/>
      <c r="L139" s="43"/>
      <c r="M139" s="43"/>
      <c r="N139" s="43"/>
      <c r="O139" s="43"/>
      <c r="P139" s="43"/>
      <c r="Q139" s="43"/>
      <c r="R139" s="43"/>
      <c r="S139" s="95"/>
    </row>
    <row r="140" spans="1:20" ht="12.75">
      <c r="A140" s="2" t="s">
        <v>332</v>
      </c>
      <c r="B140" s="43">
        <v>0.06209490740740741</v>
      </c>
      <c r="C140" s="35">
        <v>2015</v>
      </c>
      <c r="D140" s="47">
        <f t="shared" si="5"/>
        <v>0.002942886606986133</v>
      </c>
      <c r="E140" s="34"/>
      <c r="F140" s="43">
        <v>0.06502314814814815</v>
      </c>
      <c r="G140" s="61">
        <f>+F140-B140</f>
        <v>0.002928240740740738</v>
      </c>
      <c r="H140" s="35">
        <v>2012</v>
      </c>
      <c r="I140" s="34"/>
      <c r="J140" s="43"/>
      <c r="K140" s="43"/>
      <c r="L140" s="43">
        <v>0.06502314814814815</v>
      </c>
      <c r="M140" s="43">
        <v>0.06586805555555555</v>
      </c>
      <c r="N140" s="43"/>
      <c r="O140" s="43">
        <v>0.06209490740740741</v>
      </c>
      <c r="P140" s="43"/>
      <c r="Q140" s="43">
        <v>0.062106481481481485</v>
      </c>
      <c r="R140" s="43">
        <v>0.0636574074074074</v>
      </c>
      <c r="S140" s="43"/>
      <c r="T140" s="148"/>
    </row>
    <row r="141" spans="1:20" ht="12.75">
      <c r="A141" s="34" t="s">
        <v>264</v>
      </c>
      <c r="B141" s="43">
        <v>0.06213078703703704</v>
      </c>
      <c r="C141" s="35">
        <v>2013</v>
      </c>
      <c r="D141" s="47">
        <f t="shared" si="5"/>
        <v>0.002944587063366684</v>
      </c>
      <c r="E141" s="34"/>
      <c r="F141" s="43">
        <v>0.06844907407407408</v>
      </c>
      <c r="G141" s="61">
        <f>+F141-B141</f>
        <v>0.006318287037037039</v>
      </c>
      <c r="H141" s="35">
        <v>2012</v>
      </c>
      <c r="I141" s="34"/>
      <c r="J141" s="35"/>
      <c r="K141" s="35"/>
      <c r="L141" s="43"/>
      <c r="M141" s="43">
        <v>0.06213078703703704</v>
      </c>
      <c r="N141" s="43">
        <v>0.06222222222222223</v>
      </c>
      <c r="O141" s="43">
        <v>0.06628472222222222</v>
      </c>
      <c r="P141" s="43"/>
      <c r="Q141" s="43"/>
      <c r="R141" s="43"/>
      <c r="S141" s="43"/>
      <c r="T141" s="148"/>
    </row>
    <row r="142" spans="1:20" ht="12.75">
      <c r="A142" s="34" t="s">
        <v>448</v>
      </c>
      <c r="B142" s="43">
        <v>0.06239583333333334</v>
      </c>
      <c r="C142" s="35">
        <v>2008</v>
      </c>
      <c r="D142" s="47">
        <f t="shared" si="5"/>
        <v>0.0029571484992101105</v>
      </c>
      <c r="E142" s="34"/>
      <c r="F142" s="34"/>
      <c r="G142" s="34"/>
      <c r="H142" s="34"/>
      <c r="I142" s="34"/>
      <c r="J142" s="35"/>
      <c r="K142" s="35"/>
      <c r="L142" s="43"/>
      <c r="M142" s="34"/>
      <c r="N142" s="43"/>
      <c r="O142" s="43"/>
      <c r="P142" s="43"/>
      <c r="Q142" s="43"/>
      <c r="R142" s="43"/>
      <c r="S142" s="43"/>
      <c r="T142" s="148"/>
    </row>
    <row r="143" spans="1:20" ht="12.75">
      <c r="A143" s="34" t="s">
        <v>497</v>
      </c>
      <c r="B143" s="43">
        <v>0.0628587962962963</v>
      </c>
      <c r="C143" s="35">
        <v>2017</v>
      </c>
      <c r="D143" s="47">
        <f t="shared" si="5"/>
        <v>0.002979089871862384</v>
      </c>
      <c r="E143" s="34"/>
      <c r="F143" s="43">
        <v>0.06565972222222222</v>
      </c>
      <c r="G143" s="61">
        <f>+F143-B143</f>
        <v>0.002800925925925915</v>
      </c>
      <c r="H143" s="35">
        <v>2016</v>
      </c>
      <c r="I143" s="34"/>
      <c r="J143" s="34"/>
      <c r="K143" s="34"/>
      <c r="L143" s="34"/>
      <c r="M143" s="34"/>
      <c r="N143" s="34"/>
      <c r="O143" s="34"/>
      <c r="P143" s="43">
        <v>0.06565972222222222</v>
      </c>
      <c r="Q143" s="43">
        <v>0.0628587962962963</v>
      </c>
      <c r="R143" s="43">
        <v>0.06346064814814815</v>
      </c>
      <c r="S143" s="43"/>
      <c r="T143" s="148"/>
    </row>
    <row r="144" spans="1:20" ht="12.75">
      <c r="A144" s="34" t="s">
        <v>396</v>
      </c>
      <c r="B144" s="43">
        <v>0.06309027777777777</v>
      </c>
      <c r="C144" s="35">
        <v>2013</v>
      </c>
      <c r="D144" s="47">
        <f t="shared" si="5"/>
        <v>0.00299006055818852</v>
      </c>
      <c r="E144" s="34"/>
      <c r="F144" s="34"/>
      <c r="G144" s="34"/>
      <c r="H144" s="34"/>
      <c r="I144" s="34"/>
      <c r="J144" s="35"/>
      <c r="K144" s="35"/>
      <c r="L144" s="43"/>
      <c r="M144" s="43">
        <v>0.06309027777777777</v>
      </c>
      <c r="N144" s="43">
        <v>0.06552083333333333</v>
      </c>
      <c r="O144" s="34"/>
      <c r="P144" s="43"/>
      <c r="Q144" s="43">
        <v>0.0675</v>
      </c>
      <c r="R144" s="43"/>
      <c r="S144" s="43"/>
      <c r="T144" s="148"/>
    </row>
    <row r="145" spans="1:19" ht="12.75">
      <c r="A145" s="42" t="s">
        <v>505</v>
      </c>
      <c r="B145" s="89">
        <v>0.06324444444444445</v>
      </c>
      <c r="C145" s="73">
        <v>2019</v>
      </c>
      <c r="D145" s="74">
        <f>B145/21.1</f>
        <v>0.002997367035281727</v>
      </c>
      <c r="E145" s="34"/>
      <c r="F145" s="43">
        <v>0.06526620370370372</v>
      </c>
      <c r="G145" s="61">
        <f>+F145-B145</f>
        <v>0.002021759259259265</v>
      </c>
      <c r="H145" s="35">
        <v>2018</v>
      </c>
      <c r="I145" s="34"/>
      <c r="J145" s="43"/>
      <c r="K145" s="43"/>
      <c r="L145" s="43"/>
      <c r="M145" s="34"/>
      <c r="N145" s="43"/>
      <c r="O145" s="34"/>
      <c r="P145" s="43"/>
      <c r="Q145" s="43"/>
      <c r="R145" s="43">
        <v>0.06526620370370372</v>
      </c>
      <c r="S145" s="89">
        <v>0.06324444444444445</v>
      </c>
    </row>
    <row r="146" spans="1:20" ht="12.75">
      <c r="A146" s="34" t="s">
        <v>348</v>
      </c>
      <c r="B146" s="43">
        <v>0.06332175925925926</v>
      </c>
      <c r="C146" s="35">
        <v>2017</v>
      </c>
      <c r="D146" s="47">
        <f t="shared" si="5"/>
        <v>0.0030010312445146567</v>
      </c>
      <c r="E146" s="34"/>
      <c r="F146" s="43">
        <v>0.06874999999999999</v>
      </c>
      <c r="G146" s="61">
        <f>+F146-B146</f>
        <v>0.0054282407407407335</v>
      </c>
      <c r="H146" s="35">
        <v>2016</v>
      </c>
      <c r="I146" s="34"/>
      <c r="J146" s="34"/>
      <c r="K146" s="34"/>
      <c r="L146" s="34"/>
      <c r="M146" s="34"/>
      <c r="N146" s="34"/>
      <c r="O146" s="34"/>
      <c r="P146" s="43">
        <v>0.06874999999999999</v>
      </c>
      <c r="Q146" s="43">
        <v>0.06332175925925926</v>
      </c>
      <c r="R146" s="35"/>
      <c r="S146" s="43"/>
      <c r="T146" s="148"/>
    </row>
    <row r="147" spans="1:20" ht="12.75">
      <c r="A147" s="2" t="s">
        <v>333</v>
      </c>
      <c r="B147" s="43">
        <v>0.06336805555555557</v>
      </c>
      <c r="C147" s="35">
        <v>2018</v>
      </c>
      <c r="D147" s="47">
        <f t="shared" si="5"/>
        <v>0.0030032253817798846</v>
      </c>
      <c r="E147" s="34"/>
      <c r="F147" s="43">
        <v>0.06599537037037037</v>
      </c>
      <c r="G147" s="61">
        <f>+F147-B147</f>
        <v>0.0026273148148148046</v>
      </c>
      <c r="H147" s="35">
        <v>2008</v>
      </c>
      <c r="I147" s="34"/>
      <c r="J147" s="43"/>
      <c r="K147" s="43"/>
      <c r="L147" s="43"/>
      <c r="M147" s="43"/>
      <c r="N147" s="43"/>
      <c r="O147" s="43"/>
      <c r="P147" s="43"/>
      <c r="Q147" s="43"/>
      <c r="R147" s="43">
        <v>0.06336805555555557</v>
      </c>
      <c r="S147" s="43"/>
      <c r="T147" s="148"/>
    </row>
    <row r="148" spans="1:20" ht="12.75">
      <c r="A148" s="34" t="s">
        <v>357</v>
      </c>
      <c r="B148" s="43">
        <v>0.06342592592592593</v>
      </c>
      <c r="C148" s="35">
        <v>2013</v>
      </c>
      <c r="D148" s="47">
        <f t="shared" si="5"/>
        <v>0.003005968053361418</v>
      </c>
      <c r="E148" s="34"/>
      <c r="F148" s="43">
        <v>0.06740740740740742</v>
      </c>
      <c r="G148" s="61">
        <f>+F148-B148</f>
        <v>0.003981481481481489</v>
      </c>
      <c r="H148" s="35">
        <v>2012</v>
      </c>
      <c r="I148" s="34"/>
      <c r="J148" s="43"/>
      <c r="K148" s="43">
        <v>0.06871527777777778</v>
      </c>
      <c r="L148" s="43">
        <v>0.06740740740740742</v>
      </c>
      <c r="M148" s="43">
        <v>0.06343171296296296</v>
      </c>
      <c r="N148" s="43"/>
      <c r="O148" s="43"/>
      <c r="P148" s="43"/>
      <c r="Q148" s="43"/>
      <c r="R148" s="43">
        <v>0.06596064814814816</v>
      </c>
      <c r="S148" s="43"/>
      <c r="T148" s="148"/>
    </row>
    <row r="149" spans="1:20" ht="12.75">
      <c r="A149" s="2" t="s">
        <v>539</v>
      </c>
      <c r="B149" s="43">
        <v>0.06398148148148149</v>
      </c>
      <c r="C149" s="35">
        <v>2007</v>
      </c>
      <c r="D149" s="47">
        <f t="shared" si="5"/>
        <v>0.003032297700544146</v>
      </c>
      <c r="E149" s="34"/>
      <c r="F149" s="34"/>
      <c r="G149" s="34"/>
      <c r="H149" s="34"/>
      <c r="I149" s="34"/>
      <c r="J149" s="43"/>
      <c r="K149" s="43"/>
      <c r="L149" s="43"/>
      <c r="M149" s="43">
        <v>0.07307870370370372</v>
      </c>
      <c r="N149" s="43"/>
      <c r="O149" s="43"/>
      <c r="P149" s="43">
        <v>0.07166666666666667</v>
      </c>
      <c r="Q149" s="43">
        <v>0.07106481481481482</v>
      </c>
      <c r="R149" s="43">
        <v>0.07907407407407407</v>
      </c>
      <c r="S149" s="43"/>
      <c r="T149" s="148"/>
    </row>
    <row r="150" spans="1:20" ht="12.75">
      <c r="A150" s="34" t="s">
        <v>247</v>
      </c>
      <c r="B150" s="43">
        <v>0.064375</v>
      </c>
      <c r="C150" s="35">
        <v>2019</v>
      </c>
      <c r="D150" s="47">
        <f>B150/21.1</f>
        <v>0.003050947867298578</v>
      </c>
      <c r="E150" s="34"/>
      <c r="F150" s="43">
        <v>0.06555555555555555</v>
      </c>
      <c r="G150" s="61">
        <f>+F150-B150</f>
        <v>0.0011805555555555458</v>
      </c>
      <c r="H150" s="35">
        <v>2018</v>
      </c>
      <c r="I150" s="34"/>
      <c r="J150" s="34"/>
      <c r="K150" s="34"/>
      <c r="L150" s="34"/>
      <c r="M150" s="34"/>
      <c r="N150" s="34"/>
      <c r="O150" s="34"/>
      <c r="P150" s="43">
        <v>0.07028935185185185</v>
      </c>
      <c r="Q150" s="34"/>
      <c r="R150" s="43">
        <v>0.06555555555555555</v>
      </c>
      <c r="S150" s="43"/>
      <c r="T150" s="148"/>
    </row>
    <row r="151" spans="1:20" ht="12.75">
      <c r="A151" s="34" t="s">
        <v>307</v>
      </c>
      <c r="B151" s="43">
        <v>0.0645949074074074</v>
      </c>
      <c r="C151" s="35">
        <v>2019</v>
      </c>
      <c r="D151" s="47">
        <f t="shared" si="5"/>
        <v>0.0030613700193084076</v>
      </c>
      <c r="E151" s="34"/>
      <c r="F151" s="43">
        <v>0.07002314814814815</v>
      </c>
      <c r="G151" s="61">
        <f>+F151-B151</f>
        <v>0.005428240740740747</v>
      </c>
      <c r="H151" s="35">
        <v>2014</v>
      </c>
      <c r="I151" s="34"/>
      <c r="J151" s="34"/>
      <c r="K151" s="34"/>
      <c r="L151" s="34"/>
      <c r="M151" s="43">
        <v>0.08155092592592593</v>
      </c>
      <c r="N151" s="43">
        <v>0.07002314814814815</v>
      </c>
      <c r="O151" s="43">
        <v>0.07035879629629631</v>
      </c>
      <c r="P151" s="43">
        <v>0.07706018518518519</v>
      </c>
      <c r="Q151" s="43"/>
      <c r="R151" s="43"/>
      <c r="S151" s="43">
        <v>0.0645949074074074</v>
      </c>
      <c r="T151" s="148"/>
    </row>
    <row r="152" spans="1:20" ht="12.75">
      <c r="A152" s="34" t="s">
        <v>504</v>
      </c>
      <c r="B152" s="43">
        <v>0.06511574074074074</v>
      </c>
      <c r="C152" s="35">
        <v>2010</v>
      </c>
      <c r="D152" s="47">
        <f t="shared" si="5"/>
        <v>0.003086054063542215</v>
      </c>
      <c r="E152" s="34"/>
      <c r="F152" s="34"/>
      <c r="G152" s="34"/>
      <c r="H152" s="34"/>
      <c r="I152" s="34"/>
      <c r="J152" s="43">
        <v>0.06511574074074074</v>
      </c>
      <c r="K152" s="35"/>
      <c r="L152" s="43"/>
      <c r="M152" s="34"/>
      <c r="N152" s="43"/>
      <c r="O152" s="34"/>
      <c r="P152" s="43"/>
      <c r="Q152" s="34"/>
      <c r="R152" s="43"/>
      <c r="S152" s="43"/>
      <c r="T152" s="148"/>
    </row>
    <row r="153" spans="1:20" ht="12.75">
      <c r="A153" s="34" t="s">
        <v>295</v>
      </c>
      <c r="B153" s="43">
        <v>0.06520833333333333</v>
      </c>
      <c r="C153" s="35">
        <v>2017</v>
      </c>
      <c r="D153" s="47">
        <f t="shared" si="5"/>
        <v>0.0030904423380726694</v>
      </c>
      <c r="E153" s="34"/>
      <c r="F153" s="43">
        <v>0.06895833333333333</v>
      </c>
      <c r="G153" s="61">
        <f>+F153-B153</f>
        <v>0.0037500000000000033</v>
      </c>
      <c r="H153" s="35">
        <v>2016</v>
      </c>
      <c r="I153" s="34"/>
      <c r="J153" s="34"/>
      <c r="K153" s="34"/>
      <c r="L153" s="34"/>
      <c r="M153" s="34"/>
      <c r="N153" s="34"/>
      <c r="O153" s="34"/>
      <c r="P153" s="43">
        <v>0.06895833333333333</v>
      </c>
      <c r="Q153" s="43">
        <v>0.06520833333333333</v>
      </c>
      <c r="R153" s="43"/>
      <c r="S153" s="43"/>
      <c r="T153" s="148"/>
    </row>
    <row r="154" spans="1:20" ht="12.75">
      <c r="A154" s="80" t="s">
        <v>265</v>
      </c>
      <c r="B154" s="43">
        <v>0.06667824074074075</v>
      </c>
      <c r="C154" s="35">
        <v>2018</v>
      </c>
      <c r="D154" s="47">
        <f t="shared" si="5"/>
        <v>0.003160106196243637</v>
      </c>
      <c r="E154" s="34"/>
      <c r="F154" s="43">
        <v>0.06748842592592592</v>
      </c>
      <c r="G154" s="61">
        <f>+F154-B154</f>
        <v>0.0008101851851851777</v>
      </c>
      <c r="H154" s="35">
        <v>2017</v>
      </c>
      <c r="I154" s="34"/>
      <c r="J154" s="34"/>
      <c r="K154" s="34"/>
      <c r="L154" s="34"/>
      <c r="M154" s="34"/>
      <c r="N154" s="34"/>
      <c r="O154" s="43">
        <v>0.06903935185185185</v>
      </c>
      <c r="P154" s="43"/>
      <c r="Q154" s="43">
        <v>0.06748842592592592</v>
      </c>
      <c r="R154" s="43">
        <v>0.06667824074074075</v>
      </c>
      <c r="S154" s="43">
        <v>0.064375</v>
      </c>
      <c r="T154" s="148"/>
    </row>
    <row r="155" spans="1:20" ht="12.75">
      <c r="A155" s="34" t="s">
        <v>273</v>
      </c>
      <c r="B155" s="43">
        <v>0.06736111111111111</v>
      </c>
      <c r="C155" s="35">
        <v>2013</v>
      </c>
      <c r="D155" s="47">
        <f t="shared" si="5"/>
        <v>0.0031924697209057395</v>
      </c>
      <c r="E155" s="34"/>
      <c r="F155" s="43"/>
      <c r="G155" s="61"/>
      <c r="H155" s="35"/>
      <c r="I155" s="34"/>
      <c r="J155" s="43"/>
      <c r="K155" s="35"/>
      <c r="L155" s="43"/>
      <c r="M155" s="43">
        <v>0.06736111111111111</v>
      </c>
      <c r="N155" s="43"/>
      <c r="O155" s="34"/>
      <c r="P155" s="43"/>
      <c r="Q155" s="34"/>
      <c r="R155" s="43"/>
      <c r="S155" s="43"/>
      <c r="T155" s="148"/>
    </row>
    <row r="156" spans="1:19" ht="12.75">
      <c r="A156" s="34" t="s">
        <v>355</v>
      </c>
      <c r="B156" s="43">
        <v>0.06755787037037037</v>
      </c>
      <c r="C156" s="35">
        <v>2018</v>
      </c>
      <c r="D156" s="47">
        <f t="shared" si="5"/>
        <v>0.0032017948042829553</v>
      </c>
      <c r="E156" s="34"/>
      <c r="F156" s="43">
        <v>0.06887731481481481</v>
      </c>
      <c r="G156" s="61">
        <f>+F156-B156</f>
        <v>0.0013194444444444425</v>
      </c>
      <c r="H156" s="35">
        <v>2018</v>
      </c>
      <c r="I156" s="34"/>
      <c r="J156" s="43">
        <v>0.08076388888888889</v>
      </c>
      <c r="K156" s="43">
        <v>0.07653935185185186</v>
      </c>
      <c r="L156" s="43">
        <v>0.07478009259259259</v>
      </c>
      <c r="M156" s="34"/>
      <c r="N156" s="43">
        <v>0.0699074074074074</v>
      </c>
      <c r="O156" s="34"/>
      <c r="P156" s="43">
        <v>0.07549768518518518</v>
      </c>
      <c r="Q156" s="43">
        <v>0.07540509259259259</v>
      </c>
      <c r="R156" s="43">
        <v>0.06755787037037037</v>
      </c>
      <c r="S156" s="89">
        <v>0.07550925925925926</v>
      </c>
    </row>
    <row r="157" spans="1:19" ht="12.75">
      <c r="A157" s="34" t="s">
        <v>506</v>
      </c>
      <c r="B157" s="43">
        <v>0.06796296296296296</v>
      </c>
      <c r="C157" s="35">
        <v>2015</v>
      </c>
      <c r="D157" s="47">
        <f t="shared" si="5"/>
        <v>0.0032209935053536948</v>
      </c>
      <c r="E157" s="34"/>
      <c r="F157" s="43">
        <v>0.0727662037037037</v>
      </c>
      <c r="G157" s="61">
        <f>+F157-B157</f>
        <v>0.004803240740740733</v>
      </c>
      <c r="H157" s="35">
        <v>2011</v>
      </c>
      <c r="I157" s="34"/>
      <c r="J157" s="34"/>
      <c r="K157" s="43">
        <v>0.0727662037037037</v>
      </c>
      <c r="L157" s="34"/>
      <c r="M157" s="34"/>
      <c r="N157" s="34"/>
      <c r="O157" s="43">
        <v>0.06796296296296296</v>
      </c>
      <c r="P157" s="43"/>
      <c r="Q157" s="43"/>
      <c r="R157" s="35"/>
      <c r="S157" s="95"/>
    </row>
    <row r="158" spans="1:19" ht="12.75">
      <c r="A158" s="34" t="s">
        <v>323</v>
      </c>
      <c r="B158" s="43">
        <v>0.06864583333333334</v>
      </c>
      <c r="C158" s="35">
        <v>2016</v>
      </c>
      <c r="D158" s="47">
        <f t="shared" si="5"/>
        <v>0.0032533570300157977</v>
      </c>
      <c r="E158" s="34"/>
      <c r="F158" s="43">
        <v>0.07364583333333334</v>
      </c>
      <c r="G158" s="61">
        <f>+F158-B158</f>
        <v>0.0050000000000000044</v>
      </c>
      <c r="H158" s="35">
        <v>2015</v>
      </c>
      <c r="I158" s="34"/>
      <c r="J158" s="34"/>
      <c r="K158" s="34"/>
      <c r="L158" s="43"/>
      <c r="M158" s="34"/>
      <c r="N158" s="43"/>
      <c r="O158" s="43">
        <v>0.07364583333333334</v>
      </c>
      <c r="P158" s="43">
        <v>0.06864583333333334</v>
      </c>
      <c r="Q158" s="43">
        <v>0.06940972222222223</v>
      </c>
      <c r="R158" s="43">
        <v>0.06869212962962963</v>
      </c>
      <c r="S158" s="95"/>
    </row>
    <row r="159" spans="1:19" ht="12.75">
      <c r="A159" s="2" t="s">
        <v>367</v>
      </c>
      <c r="B159" s="43">
        <v>0.06899305555555556</v>
      </c>
      <c r="C159" s="35">
        <v>2017</v>
      </c>
      <c r="D159" s="47">
        <f t="shared" si="5"/>
        <v>0.0032698130595050024</v>
      </c>
      <c r="E159" s="34"/>
      <c r="F159" s="34"/>
      <c r="G159" s="34"/>
      <c r="H159" s="34"/>
      <c r="I159" s="34"/>
      <c r="J159" s="43"/>
      <c r="K159" s="43"/>
      <c r="L159" s="43"/>
      <c r="M159" s="43"/>
      <c r="N159" s="43"/>
      <c r="O159" s="43"/>
      <c r="P159" s="43"/>
      <c r="Q159" s="43">
        <v>0.06899305555555556</v>
      </c>
      <c r="R159" s="43">
        <v>0.07465277777777778</v>
      </c>
      <c r="S159" s="95"/>
    </row>
    <row r="160" spans="1:19" ht="12.75">
      <c r="A160" s="34" t="s">
        <v>270</v>
      </c>
      <c r="B160" s="43">
        <v>0.07086805555555555</v>
      </c>
      <c r="C160" s="35">
        <v>2015</v>
      </c>
      <c r="D160" s="47">
        <f t="shared" si="5"/>
        <v>0.003358675618746708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3">
        <v>0.07086805555555555</v>
      </c>
      <c r="P160" s="43"/>
      <c r="Q160" s="43"/>
      <c r="R160" s="35"/>
      <c r="S160" s="95"/>
    </row>
    <row r="161" spans="1:19" ht="12.75">
      <c r="A161" s="34" t="s">
        <v>507</v>
      </c>
      <c r="B161" s="43">
        <v>0.07265046296296296</v>
      </c>
      <c r="C161" s="35">
        <v>2014</v>
      </c>
      <c r="D161" s="47">
        <f t="shared" si="5"/>
        <v>0.00344314990345796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43">
        <v>0.07265046296296296</v>
      </c>
      <c r="O161" s="43"/>
      <c r="P161" s="43"/>
      <c r="Q161" s="43"/>
      <c r="R161" s="43">
        <v>0.07465277777777778</v>
      </c>
      <c r="S161" s="95"/>
    </row>
    <row r="162" spans="1:19" ht="12.75">
      <c r="A162" s="34" t="s">
        <v>274</v>
      </c>
      <c r="B162" s="43">
        <v>0.07556712962962964</v>
      </c>
      <c r="C162" s="35">
        <v>2018</v>
      </c>
      <c r="D162" s="47">
        <f t="shared" si="5"/>
        <v>0.003581380551167281</v>
      </c>
      <c r="E162" s="34"/>
      <c r="F162" s="43">
        <v>0.08078703703703703</v>
      </c>
      <c r="G162" s="61">
        <f>+F162-B162</f>
        <v>0.005219907407407395</v>
      </c>
      <c r="H162" s="35">
        <v>2016</v>
      </c>
      <c r="I162" s="34"/>
      <c r="J162" s="35"/>
      <c r="K162" s="35"/>
      <c r="L162" s="35"/>
      <c r="M162" s="35"/>
      <c r="N162" s="34"/>
      <c r="O162" s="43">
        <v>0.08122685185185186</v>
      </c>
      <c r="P162" s="43">
        <v>0.08078703703703703</v>
      </c>
      <c r="Q162" s="43">
        <v>0.08498842592592593</v>
      </c>
      <c r="R162" s="43">
        <v>0.07556712962962964</v>
      </c>
      <c r="S162" s="95"/>
    </row>
    <row r="163" spans="1:19" ht="12.75">
      <c r="A163" s="34" t="s">
        <v>269</v>
      </c>
      <c r="B163" s="43">
        <v>0.07829861111111111</v>
      </c>
      <c r="C163" s="35">
        <v>2013</v>
      </c>
      <c r="D163" s="47">
        <f t="shared" si="5"/>
        <v>0.0037108346498156922</v>
      </c>
      <c r="E163" s="34"/>
      <c r="F163" s="43"/>
      <c r="G163" s="61"/>
      <c r="H163" s="35"/>
      <c r="I163" s="34"/>
      <c r="J163" s="43"/>
      <c r="K163" s="35"/>
      <c r="L163" s="43"/>
      <c r="M163" s="43">
        <v>0.07829861111111111</v>
      </c>
      <c r="N163" s="43"/>
      <c r="O163" s="34"/>
      <c r="P163" s="43"/>
      <c r="Q163" s="34"/>
      <c r="R163" s="43"/>
      <c r="S163" s="95"/>
    </row>
    <row r="164" spans="1:19" ht="12.75">
      <c r="A164" s="42" t="s">
        <v>345</v>
      </c>
      <c r="B164" s="89">
        <v>0.08190972222222222</v>
      </c>
      <c r="C164" s="73">
        <v>2019</v>
      </c>
      <c r="D164" s="74">
        <f t="shared" si="5"/>
        <v>0.0038819773565034223</v>
      </c>
      <c r="E164" s="34"/>
      <c r="F164" s="43">
        <v>0.08525462962962964</v>
      </c>
      <c r="G164" s="61">
        <f>+F164-B164</f>
        <v>0.0033449074074074214</v>
      </c>
      <c r="H164" s="35">
        <v>2017</v>
      </c>
      <c r="I164" s="34"/>
      <c r="J164" s="35"/>
      <c r="K164" s="35"/>
      <c r="L164" s="35"/>
      <c r="M164" s="35"/>
      <c r="N164" s="34"/>
      <c r="O164" s="43"/>
      <c r="P164" s="43"/>
      <c r="Q164" s="43">
        <v>0.08525462962962964</v>
      </c>
      <c r="R164" s="35"/>
      <c r="S164" s="89">
        <v>0.08190972222222222</v>
      </c>
    </row>
    <row r="165" spans="1:19" ht="12.75">
      <c r="A165" s="34"/>
      <c r="B165" s="79"/>
      <c r="C165" s="34"/>
      <c r="D165" s="34"/>
      <c r="E165" s="34"/>
      <c r="F165" s="34"/>
      <c r="G165" s="34"/>
      <c r="H165" s="34"/>
      <c r="I165" s="34"/>
      <c r="J165" s="34"/>
      <c r="K165" s="34"/>
      <c r="L165" s="43"/>
      <c r="M165" s="34"/>
      <c r="N165" s="43"/>
      <c r="O165" s="43"/>
      <c r="P165" s="43"/>
      <c r="Q165" s="43"/>
      <c r="R165" s="43"/>
      <c r="S165" s="95"/>
    </row>
    <row r="166" spans="1:19" ht="12.75">
      <c r="A166" s="41" t="s">
        <v>161</v>
      </c>
      <c r="B166" s="79"/>
      <c r="C166" s="34"/>
      <c r="D166" s="34"/>
      <c r="E166" s="34"/>
      <c r="F166" s="34"/>
      <c r="G166" s="34"/>
      <c r="H166" s="34"/>
      <c r="I166" s="34"/>
      <c r="J166" s="34"/>
      <c r="K166" s="34"/>
      <c r="L166" s="43"/>
      <c r="M166" s="34"/>
      <c r="N166" s="43"/>
      <c r="O166" s="43"/>
      <c r="P166" s="43"/>
      <c r="Q166" s="43"/>
      <c r="R166" s="43"/>
      <c r="S166" s="95"/>
    </row>
    <row r="167" spans="1:19" ht="12.75">
      <c r="A167" s="34" t="s">
        <v>399</v>
      </c>
      <c r="B167" s="79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3"/>
      <c r="Q167" s="34"/>
      <c r="R167" s="43">
        <v>0.07472222222222223</v>
      </c>
      <c r="S167" s="95"/>
    </row>
    <row r="168" spans="1:19" ht="12.75">
      <c r="A168" t="s">
        <v>560</v>
      </c>
      <c r="B168" s="149"/>
      <c r="C168" s="34"/>
      <c r="D168" s="34"/>
      <c r="E168" s="34"/>
      <c r="F168" s="34"/>
      <c r="G168" s="34"/>
      <c r="H168" s="34"/>
      <c r="I168" s="34"/>
      <c r="S168" s="89">
        <v>0.060509490740740746</v>
      </c>
    </row>
    <row r="169" spans="1:19" ht="12.75">
      <c r="A169" s="34" t="s">
        <v>360</v>
      </c>
      <c r="B169" s="79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43"/>
      <c r="Q169" s="34"/>
      <c r="R169" s="43">
        <v>0.056909722222222216</v>
      </c>
      <c r="S169" s="95"/>
    </row>
    <row r="170" spans="1:19" ht="12.75">
      <c r="A170" t="s">
        <v>559</v>
      </c>
      <c r="B170" s="149"/>
      <c r="C170" s="34"/>
      <c r="D170" s="34"/>
      <c r="E170" s="34"/>
      <c r="F170" s="34"/>
      <c r="G170" s="34"/>
      <c r="H170" s="34"/>
      <c r="I170" s="34"/>
      <c r="J170" s="43"/>
      <c r="K170" s="43"/>
      <c r="L170" s="43"/>
      <c r="M170" s="43"/>
      <c r="N170" s="43"/>
      <c r="O170" s="43"/>
      <c r="P170" s="43"/>
      <c r="Q170" s="43"/>
      <c r="R170" s="43"/>
      <c r="S170" s="89">
        <v>0.056076388888888884</v>
      </c>
    </row>
    <row r="171" spans="1:19" ht="12.75">
      <c r="A171" s="34" t="s">
        <v>300</v>
      </c>
      <c r="B171" s="79"/>
      <c r="C171" s="34"/>
      <c r="D171" s="34"/>
      <c r="E171" s="34"/>
      <c r="F171" s="34"/>
      <c r="G171" s="34"/>
      <c r="H171" s="34"/>
      <c r="I171" s="34"/>
      <c r="J171" s="34"/>
      <c r="K171" s="34"/>
      <c r="L171" s="43"/>
      <c r="M171" s="34"/>
      <c r="N171" s="43"/>
      <c r="O171" s="43"/>
      <c r="P171" s="43"/>
      <c r="Q171" s="43"/>
      <c r="R171" s="43">
        <v>0.061134259259259256</v>
      </c>
      <c r="S171" s="89">
        <v>0.05910879629629629</v>
      </c>
    </row>
    <row r="172" spans="1:19" ht="12.75">
      <c r="A172" s="34" t="s">
        <v>281</v>
      </c>
      <c r="B172" s="79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3">
        <v>0.060335648148148145</v>
      </c>
      <c r="Q172" s="34"/>
      <c r="R172" s="43"/>
      <c r="S172" s="95"/>
    </row>
    <row r="173" spans="1:19" ht="12.75">
      <c r="A173" s="34" t="s">
        <v>514</v>
      </c>
      <c r="B173" s="79"/>
      <c r="C173" s="34"/>
      <c r="D173" s="34"/>
      <c r="E173" s="34"/>
      <c r="F173" s="34"/>
      <c r="G173" s="34"/>
      <c r="H173" s="34"/>
      <c r="I173" s="34"/>
      <c r="J173" s="43">
        <v>0.07303240740740741</v>
      </c>
      <c r="K173" s="43"/>
      <c r="L173" s="43"/>
      <c r="M173" s="34"/>
      <c r="N173" s="43"/>
      <c r="O173" s="43"/>
      <c r="P173" s="43">
        <v>0.060439814814814814</v>
      </c>
      <c r="Q173" s="43"/>
      <c r="R173" s="43">
        <v>0.0619212962962963</v>
      </c>
      <c r="S173" s="95"/>
    </row>
    <row r="174" spans="1:19" ht="12.75">
      <c r="A174" s="34" t="s">
        <v>511</v>
      </c>
      <c r="B174" s="79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3">
        <v>0.06319444444444444</v>
      </c>
      <c r="Q174" s="34"/>
      <c r="R174" s="43"/>
      <c r="S174" s="95"/>
    </row>
    <row r="175" spans="1:19" ht="12.75">
      <c r="A175" s="34" t="s">
        <v>292</v>
      </c>
      <c r="B175" s="79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43">
        <v>0.05726851851851852</v>
      </c>
      <c r="Q175" s="34"/>
      <c r="R175" s="43"/>
      <c r="S175" s="95"/>
    </row>
    <row r="176" spans="1:19" ht="12.75">
      <c r="A176" s="34" t="s">
        <v>314</v>
      </c>
      <c r="B176" s="79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43">
        <v>0.06304398148148148</v>
      </c>
      <c r="Q176" s="34"/>
      <c r="R176" s="43"/>
      <c r="S176" s="95"/>
    </row>
    <row r="177" spans="1:19" ht="12.75">
      <c r="A177" s="34" t="s">
        <v>266</v>
      </c>
      <c r="B177" s="79"/>
      <c r="C177" s="34"/>
      <c r="D177" s="34"/>
      <c r="E177" s="34"/>
      <c r="F177" s="34"/>
      <c r="G177" s="34"/>
      <c r="H177" s="34"/>
      <c r="I177" s="34"/>
      <c r="J177" s="34"/>
      <c r="K177" s="43">
        <v>0.06447916666666666</v>
      </c>
      <c r="L177" s="43">
        <v>0.07339120370370371</v>
      </c>
      <c r="M177" s="34"/>
      <c r="N177" s="43"/>
      <c r="O177" s="43"/>
      <c r="P177" s="43">
        <v>0.08275462962962964</v>
      </c>
      <c r="Q177" s="43">
        <v>0.06381944444444444</v>
      </c>
      <c r="R177" s="43"/>
      <c r="S177" s="95"/>
    </row>
    <row r="178" spans="1:19" ht="12.75">
      <c r="A178" t="s">
        <v>554</v>
      </c>
      <c r="B178" s="149"/>
      <c r="C178" s="34"/>
      <c r="D178" s="34"/>
      <c r="E178" s="34"/>
      <c r="F178" s="34"/>
      <c r="G178" s="34"/>
      <c r="H178" s="34"/>
      <c r="I178" s="34"/>
      <c r="J178" s="43"/>
      <c r="K178" s="43"/>
      <c r="L178" s="43"/>
      <c r="M178" s="43"/>
      <c r="N178" s="43"/>
      <c r="O178" s="43"/>
      <c r="P178" s="43"/>
      <c r="Q178" s="43"/>
      <c r="R178" s="43"/>
      <c r="S178" s="89">
        <v>0.055555208333333335</v>
      </c>
    </row>
    <row r="179" spans="1:19" ht="12.75">
      <c r="A179" t="s">
        <v>557</v>
      </c>
      <c r="B179" s="149"/>
      <c r="C179" s="34"/>
      <c r="D179" s="34"/>
      <c r="E179" s="34"/>
      <c r="F179" s="34"/>
      <c r="G179" s="34"/>
      <c r="H179" s="34"/>
      <c r="I179" s="34"/>
      <c r="J179" s="43"/>
      <c r="K179" s="43"/>
      <c r="L179" s="43"/>
      <c r="M179" s="43"/>
      <c r="N179" s="43"/>
      <c r="O179" s="43"/>
      <c r="P179" s="43"/>
      <c r="Q179" s="43"/>
      <c r="R179" s="43"/>
      <c r="S179" s="89">
        <v>0.053323842592592596</v>
      </c>
    </row>
    <row r="180" spans="1:19" ht="12.75">
      <c r="A180" s="34" t="s">
        <v>303</v>
      </c>
      <c r="B180" s="79"/>
      <c r="C180" s="34"/>
      <c r="D180" s="34"/>
      <c r="E180" s="34"/>
      <c r="F180" s="34"/>
      <c r="G180" s="34"/>
      <c r="H180" s="34"/>
      <c r="I180" s="34"/>
      <c r="J180" s="34"/>
      <c r="K180" s="34"/>
      <c r="L180" s="43">
        <v>0.054537037037037044</v>
      </c>
      <c r="M180" s="34"/>
      <c r="N180" s="43"/>
      <c r="O180" s="43"/>
      <c r="P180" s="43"/>
      <c r="Q180" s="43"/>
      <c r="R180" s="43"/>
      <c r="S180" s="95"/>
    </row>
    <row r="181" spans="1:19" ht="12.75">
      <c r="A181" s="2" t="s">
        <v>516</v>
      </c>
      <c r="B181" s="43"/>
      <c r="C181" s="34"/>
      <c r="D181" s="34"/>
      <c r="E181" s="34"/>
      <c r="F181" s="34"/>
      <c r="G181" s="34"/>
      <c r="H181" s="34"/>
      <c r="I181" s="34"/>
      <c r="J181" s="43"/>
      <c r="K181" s="43"/>
      <c r="L181" s="43"/>
      <c r="M181" s="43"/>
      <c r="N181" s="43"/>
      <c r="O181" s="43"/>
      <c r="P181" s="43"/>
      <c r="Q181" s="43"/>
      <c r="R181" s="43">
        <v>0.06999999999999999</v>
      </c>
      <c r="S181" s="95"/>
    </row>
    <row r="182" spans="1:19" ht="12.75">
      <c r="A182" t="s">
        <v>403</v>
      </c>
      <c r="B182" s="149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43"/>
      <c r="Q182" s="34"/>
      <c r="R182" s="35"/>
      <c r="S182" s="89">
        <v>0.06129629629629629</v>
      </c>
    </row>
    <row r="183" spans="1:19" ht="12.75">
      <c r="A183" t="s">
        <v>555</v>
      </c>
      <c r="B183" s="149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43"/>
      <c r="Q183" s="34"/>
      <c r="R183" s="35"/>
      <c r="S183" s="89">
        <v>0.07049768518518519</v>
      </c>
    </row>
    <row r="184" spans="1:19" ht="12.75">
      <c r="A184" t="s">
        <v>561</v>
      </c>
      <c r="B184" s="149"/>
      <c r="C184" s="34"/>
      <c r="D184" s="34"/>
      <c r="E184" s="34"/>
      <c r="F184" s="34"/>
      <c r="G184" s="34"/>
      <c r="H184" s="34"/>
      <c r="I184" s="34"/>
      <c r="J184" s="43"/>
      <c r="K184" s="43"/>
      <c r="L184" s="43"/>
      <c r="M184" s="43"/>
      <c r="N184" s="43"/>
      <c r="O184" s="43"/>
      <c r="P184" s="43"/>
      <c r="Q184" s="43"/>
      <c r="R184" s="43"/>
      <c r="S184" s="89">
        <v>0.060670833333333334</v>
      </c>
    </row>
    <row r="185" spans="1:19" ht="12.75">
      <c r="A185" s="2" t="s">
        <v>487</v>
      </c>
      <c r="B185" s="43"/>
      <c r="C185" s="34"/>
      <c r="D185" s="34"/>
      <c r="E185" s="34"/>
      <c r="F185" s="34"/>
      <c r="G185" s="34"/>
      <c r="H185" s="34"/>
      <c r="I185" s="34"/>
      <c r="J185" s="43"/>
      <c r="K185" s="43"/>
      <c r="L185" s="43"/>
      <c r="M185" s="43"/>
      <c r="N185" s="43"/>
      <c r="O185" s="43"/>
      <c r="P185" s="43"/>
      <c r="Q185" s="43">
        <v>0.06181712962962963</v>
      </c>
      <c r="R185" s="43">
        <v>0.0615162037037037</v>
      </c>
      <c r="S185" s="89">
        <v>0.054872685185185184</v>
      </c>
    </row>
    <row r="186" spans="1:19" ht="12.75">
      <c r="A186" s="34" t="s">
        <v>452</v>
      </c>
      <c r="B186" s="79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3"/>
      <c r="Q186" s="34"/>
      <c r="R186" s="43">
        <v>0.06847222222222223</v>
      </c>
      <c r="S186" s="95"/>
    </row>
    <row r="187" spans="1:20" ht="12.75">
      <c r="A187" t="s">
        <v>290</v>
      </c>
      <c r="B187" s="149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3"/>
      <c r="Q187" s="34"/>
      <c r="R187" s="35"/>
      <c r="S187" s="89">
        <v>0.06494212962962963</v>
      </c>
      <c r="T187" s="148"/>
    </row>
    <row r="188" spans="1:19" ht="12.75">
      <c r="A188" s="34" t="s">
        <v>311</v>
      </c>
      <c r="B188" s="79"/>
      <c r="C188" s="34"/>
      <c r="D188" s="34"/>
      <c r="E188" s="34"/>
      <c r="F188" s="34"/>
      <c r="G188" s="34"/>
      <c r="H188" s="34"/>
      <c r="I188" s="34"/>
      <c r="J188" s="34"/>
      <c r="K188" s="43"/>
      <c r="L188" s="43"/>
      <c r="M188" s="34"/>
      <c r="N188" s="43"/>
      <c r="O188" s="43"/>
      <c r="P188" s="43"/>
      <c r="Q188" s="43"/>
      <c r="R188" s="43">
        <v>0.06465277777777778</v>
      </c>
      <c r="S188" s="95"/>
    </row>
    <row r="189" spans="1:19" ht="12.75">
      <c r="A189" s="34" t="s">
        <v>513</v>
      </c>
      <c r="B189" s="79"/>
      <c r="C189" s="34"/>
      <c r="D189" s="34"/>
      <c r="E189" s="34"/>
      <c r="F189" s="34"/>
      <c r="G189" s="34"/>
      <c r="H189" s="34"/>
      <c r="I189" s="34"/>
      <c r="J189" s="34"/>
      <c r="K189" s="43">
        <v>0.0569675925925926</v>
      </c>
      <c r="L189" s="43"/>
      <c r="M189" s="43">
        <v>0.05533564814814815</v>
      </c>
      <c r="N189" s="43"/>
      <c r="O189" s="43">
        <v>0.05484953703703704</v>
      </c>
      <c r="P189" s="43">
        <v>0.056875</v>
      </c>
      <c r="Q189" s="43"/>
      <c r="R189" s="43"/>
      <c r="S189" s="95"/>
    </row>
    <row r="190" spans="1:19" ht="12.75">
      <c r="A190" t="s">
        <v>558</v>
      </c>
      <c r="B190" s="149"/>
      <c r="C190" s="34"/>
      <c r="D190" s="34"/>
      <c r="E190" s="34"/>
      <c r="F190" s="34"/>
      <c r="G190" s="34"/>
      <c r="H190" s="34"/>
      <c r="I190" s="34"/>
      <c r="J190" s="43"/>
      <c r="K190" s="43"/>
      <c r="L190" s="43"/>
      <c r="M190" s="43"/>
      <c r="N190" s="43"/>
      <c r="O190" s="43"/>
      <c r="P190" s="43"/>
      <c r="Q190" s="43"/>
      <c r="R190" s="43"/>
      <c r="S190" s="89">
        <v>0.05575231481481482</v>
      </c>
    </row>
    <row r="191" spans="1:19" ht="12.75">
      <c r="A191" s="34" t="s">
        <v>343</v>
      </c>
      <c r="B191" s="79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43">
        <v>0.05832175925925926</v>
      </c>
      <c r="Q191" s="34"/>
      <c r="R191" s="43"/>
      <c r="S191" s="95"/>
    </row>
    <row r="192" spans="1:19" ht="12.75">
      <c r="A192" s="34" t="s">
        <v>510</v>
      </c>
      <c r="B192" s="79"/>
      <c r="C192" s="34"/>
      <c r="D192" s="34"/>
      <c r="E192" s="34"/>
      <c r="F192" s="34"/>
      <c r="G192" s="34"/>
      <c r="H192" s="34"/>
      <c r="I192" s="34"/>
      <c r="J192" s="34"/>
      <c r="K192" s="34"/>
      <c r="L192" s="43">
        <v>0.0708912037037037</v>
      </c>
      <c r="M192" s="34"/>
      <c r="N192" s="43"/>
      <c r="O192" s="43">
        <v>0.08084490740740741</v>
      </c>
      <c r="P192" s="43"/>
      <c r="Q192" s="43"/>
      <c r="R192" s="43"/>
      <c r="S192" s="95"/>
    </row>
    <row r="193" spans="1:19" ht="12.75">
      <c r="A193" s="34" t="s">
        <v>297</v>
      </c>
      <c r="B193" s="79"/>
      <c r="C193" s="34"/>
      <c r="D193" s="34"/>
      <c r="E193" s="34"/>
      <c r="F193" s="34"/>
      <c r="G193" s="34"/>
      <c r="H193" s="34"/>
      <c r="I193" s="34"/>
      <c r="J193" s="34"/>
      <c r="K193" s="34"/>
      <c r="L193" s="43">
        <v>0.06976851851851852</v>
      </c>
      <c r="M193" s="43">
        <v>0.07244444444444444</v>
      </c>
      <c r="N193" s="43"/>
      <c r="O193" s="43"/>
      <c r="P193" s="43"/>
      <c r="Q193" s="43"/>
      <c r="R193" s="43"/>
      <c r="S193" s="95"/>
    </row>
    <row r="194" spans="1:19" ht="12.75">
      <c r="A194" s="34" t="s">
        <v>322</v>
      </c>
      <c r="B194" s="79"/>
      <c r="C194" s="34"/>
      <c r="D194" s="34"/>
      <c r="E194" s="34"/>
      <c r="F194" s="34"/>
      <c r="G194" s="34"/>
      <c r="H194" s="34"/>
      <c r="I194" s="34"/>
      <c r="J194" s="34"/>
      <c r="K194" s="34"/>
      <c r="L194" s="43">
        <v>0.05576388888888889</v>
      </c>
      <c r="M194" s="34"/>
      <c r="N194" s="43">
        <v>0.057060185185185186</v>
      </c>
      <c r="O194" s="43"/>
      <c r="P194" s="43"/>
      <c r="Q194" s="43"/>
      <c r="R194" s="43"/>
      <c r="S194" s="95"/>
    </row>
    <row r="195" spans="1:19" ht="12.75">
      <c r="A195" s="34" t="s">
        <v>512</v>
      </c>
      <c r="B195" s="79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43"/>
      <c r="Q195" s="34"/>
      <c r="R195" s="43">
        <v>0.05824074074074074</v>
      </c>
      <c r="S195" s="95"/>
    </row>
    <row r="196" spans="1:19" ht="12.75">
      <c r="A196" t="s">
        <v>296</v>
      </c>
      <c r="B196" s="149"/>
      <c r="C196" s="34"/>
      <c r="D196" s="34"/>
      <c r="E196" s="34"/>
      <c r="F196" s="34"/>
      <c r="G196" s="34"/>
      <c r="H196" s="34"/>
      <c r="I196" s="34"/>
      <c r="J196" s="43"/>
      <c r="K196" s="43"/>
      <c r="L196" s="43"/>
      <c r="M196" s="43"/>
      <c r="N196" s="43"/>
      <c r="O196" s="43"/>
      <c r="P196" s="43"/>
      <c r="Q196" s="43"/>
      <c r="R196" s="43"/>
      <c r="S196" s="89">
        <v>0.06052083333333333</v>
      </c>
    </row>
    <row r="197" spans="1:19" ht="12.75">
      <c r="A197" s="34" t="s">
        <v>509</v>
      </c>
      <c r="B197" s="79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3"/>
      <c r="Q197" s="34"/>
      <c r="R197" s="43">
        <v>0.04778935185185185</v>
      </c>
      <c r="S197" s="95"/>
    </row>
    <row r="198" spans="1:19" ht="12.75">
      <c r="A198" s="34" t="s">
        <v>377</v>
      </c>
      <c r="B198" s="79"/>
      <c r="C198" s="34"/>
      <c r="D198" s="34"/>
      <c r="E198" s="34"/>
      <c r="F198" s="34"/>
      <c r="G198" s="34"/>
      <c r="H198" s="34"/>
      <c r="I198" s="34"/>
      <c r="J198" s="34"/>
      <c r="K198" s="43">
        <v>0.060231481481481476</v>
      </c>
      <c r="L198" s="43"/>
      <c r="M198" s="34"/>
      <c r="N198" s="43"/>
      <c r="O198" s="43"/>
      <c r="P198" s="43"/>
      <c r="Q198" s="43"/>
      <c r="R198" s="43"/>
      <c r="S198" s="43"/>
    </row>
    <row r="199" spans="1:19" ht="12.75">
      <c r="A199" t="s">
        <v>465</v>
      </c>
      <c r="B199" s="149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3"/>
      <c r="Q199" s="34"/>
      <c r="R199" s="35"/>
      <c r="S199" s="89">
        <v>0.09534722222222221</v>
      </c>
    </row>
    <row r="200" spans="1:19" ht="12.75">
      <c r="A200" s="34"/>
      <c r="B200" s="79"/>
      <c r="C200" s="34"/>
      <c r="D200" s="34"/>
      <c r="E200" s="34"/>
      <c r="F200" s="34"/>
      <c r="G200" s="34"/>
      <c r="H200" s="34"/>
      <c r="I200" s="34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ht="12.75">
      <c r="A201" s="34"/>
      <c r="B201" s="79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43"/>
      <c r="Q201" s="34"/>
      <c r="R201" s="35"/>
      <c r="S201" s="43"/>
    </row>
    <row r="202" spans="1:19" ht="12.75">
      <c r="A202" s="34"/>
      <c r="B202" s="79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43"/>
      <c r="Q202" s="34"/>
      <c r="R202" s="35"/>
      <c r="S202" s="43"/>
    </row>
    <row r="203" spans="1:19" ht="12.75">
      <c r="A203" s="34"/>
      <c r="B203" s="79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43"/>
      <c r="Q203" s="34"/>
      <c r="R203" s="35"/>
      <c r="S203" s="43"/>
    </row>
    <row r="204" spans="1:19" ht="12.75">
      <c r="A204" s="34"/>
      <c r="B204" s="79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43"/>
      <c r="Q204" s="34"/>
      <c r="R204" s="35"/>
      <c r="S204" s="43"/>
    </row>
    <row r="205" spans="1:19" ht="12.75">
      <c r="A205" s="34"/>
      <c r="B205" s="79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43"/>
      <c r="Q205" s="34"/>
      <c r="R205" s="35"/>
      <c r="S205" s="43"/>
    </row>
    <row r="206" spans="1:19" ht="12.75">
      <c r="A206" s="6"/>
      <c r="B206" s="7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43"/>
      <c r="Q206" s="6"/>
      <c r="R206" s="48"/>
      <c r="S206" s="43"/>
    </row>
    <row r="207" spans="1:19" ht="12.75">
      <c r="A207" s="6"/>
      <c r="B207" s="7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43"/>
      <c r="Q207" s="6"/>
      <c r="R207" s="48"/>
      <c r="S207" s="43"/>
    </row>
    <row r="208" spans="1:19" ht="12.75">
      <c r="A208" s="6"/>
      <c r="B208" s="7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43"/>
      <c r="Q208" s="6"/>
      <c r="R208" s="48"/>
      <c r="S208" s="43"/>
    </row>
    <row r="209" spans="1:19" ht="12.75">
      <c r="A209" s="6"/>
      <c r="B209" s="7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43"/>
      <c r="Q209" s="6"/>
      <c r="R209" s="48"/>
      <c r="S209" s="43"/>
    </row>
    <row r="210" spans="1:19" ht="12.75">
      <c r="A210" s="6"/>
      <c r="B210" s="7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43"/>
      <c r="Q210" s="6"/>
      <c r="R210" s="48"/>
      <c r="S210" s="43"/>
    </row>
    <row r="211" spans="1:19" ht="12.75">
      <c r="A211" s="6"/>
      <c r="B211" s="7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43"/>
      <c r="Q211" s="6"/>
      <c r="R211" s="48"/>
      <c r="S211" s="43"/>
    </row>
    <row r="212" spans="1:19" ht="12.75">
      <c r="A212" s="6"/>
      <c r="B212" s="7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43"/>
      <c r="Q212" s="6"/>
      <c r="R212" s="48"/>
      <c r="S212" s="43"/>
    </row>
    <row r="213" spans="1:19" ht="12.75">
      <c r="A213" s="6"/>
      <c r="B213" s="7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43"/>
      <c r="Q213" s="6"/>
      <c r="R213" s="48"/>
      <c r="S213" s="43"/>
    </row>
    <row r="214" spans="1:19" ht="12.75">
      <c r="A214" s="6"/>
      <c r="B214" s="7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43"/>
      <c r="Q214" s="6"/>
      <c r="R214" s="48"/>
      <c r="S214" s="43"/>
    </row>
    <row r="215" spans="1:19" ht="12.75">
      <c r="A215" s="6"/>
      <c r="B215" s="7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43"/>
      <c r="Q215" s="6"/>
      <c r="R215" s="48"/>
      <c r="S215" s="43"/>
    </row>
    <row r="216" spans="1:19" ht="12.75">
      <c r="A216" s="6"/>
      <c r="B216" s="7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43"/>
      <c r="Q216" s="6"/>
      <c r="R216" s="48"/>
      <c r="S216" s="43"/>
    </row>
    <row r="217" spans="1:19" ht="12.75">
      <c r="A217" s="6"/>
      <c r="B217" s="7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43"/>
      <c r="Q217" s="6"/>
      <c r="R217" s="48"/>
      <c r="S217" s="43"/>
    </row>
    <row r="218" spans="1:19" ht="12.75">
      <c r="A218" s="6"/>
      <c r="B218" s="7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43"/>
      <c r="Q218" s="6"/>
      <c r="R218" s="48"/>
      <c r="S218" s="43"/>
    </row>
    <row r="219" spans="1:19" ht="12.75">
      <c r="A219" s="6"/>
      <c r="B219" s="7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43"/>
      <c r="Q219" s="6"/>
      <c r="R219" s="48"/>
      <c r="S219" s="43"/>
    </row>
    <row r="220" spans="1:19" ht="12.75">
      <c r="A220" s="6"/>
      <c r="B220" s="7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43"/>
      <c r="Q220" s="6"/>
      <c r="R220" s="48"/>
      <c r="S220" s="43"/>
    </row>
    <row r="221" spans="1:19" ht="12.75">
      <c r="A221" s="6"/>
      <c r="B221" s="7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43"/>
      <c r="Q221" s="6"/>
      <c r="R221" s="48"/>
      <c r="S221" s="43"/>
    </row>
    <row r="222" spans="1:19" ht="12.75">
      <c r="A222" s="6"/>
      <c r="B222" s="7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43"/>
      <c r="Q222" s="6"/>
      <c r="R222" s="48"/>
      <c r="S222" s="43"/>
    </row>
    <row r="223" spans="1:19" ht="12.75">
      <c r="A223" s="6"/>
      <c r="B223" s="7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43"/>
      <c r="Q223" s="6"/>
      <c r="R223" s="48"/>
      <c r="S223" s="43"/>
    </row>
    <row r="224" spans="1:19" ht="12.75">
      <c r="A224" s="6"/>
      <c r="B224" s="7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43"/>
      <c r="Q224" s="6"/>
      <c r="R224" s="48"/>
      <c r="S224" s="43"/>
    </row>
    <row r="225" spans="1:19" ht="12.75">
      <c r="A225" s="6"/>
      <c r="B225" s="7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43"/>
      <c r="Q225" s="6"/>
      <c r="R225" s="48"/>
      <c r="S225" s="43"/>
    </row>
    <row r="226" spans="1:19" ht="12.75">
      <c r="A226" s="6"/>
      <c r="B226" s="7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43"/>
      <c r="Q226" s="6"/>
      <c r="R226" s="48"/>
      <c r="S226" s="43"/>
    </row>
    <row r="227" spans="1:19" ht="12.75">
      <c r="A227" s="6"/>
      <c r="B227" s="7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43"/>
      <c r="Q227" s="6"/>
      <c r="R227" s="48"/>
      <c r="S227" s="43"/>
    </row>
    <row r="228" spans="1:19" ht="12.75">
      <c r="A228" s="6"/>
      <c r="B228" s="7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43"/>
      <c r="Q228" s="6"/>
      <c r="R228" s="48"/>
      <c r="S228" s="43"/>
    </row>
    <row r="229" spans="1:19" ht="12.75">
      <c r="A229" s="6"/>
      <c r="B229" s="7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43"/>
      <c r="Q229" s="6"/>
      <c r="R229" s="48"/>
      <c r="S229" s="43"/>
    </row>
    <row r="230" spans="1:19" ht="12.75">
      <c r="A230" s="6"/>
      <c r="B230" s="7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43"/>
      <c r="Q230" s="6"/>
      <c r="R230" s="48"/>
      <c r="S230" s="43"/>
    </row>
    <row r="231" spans="1:19" ht="12.75">
      <c r="A231" s="6"/>
      <c r="B231" s="7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43"/>
      <c r="Q231" s="6"/>
      <c r="R231" s="48"/>
      <c r="S231" s="43"/>
    </row>
    <row r="232" spans="1:19" ht="12.75">
      <c r="A232" s="6"/>
      <c r="B232" s="7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43"/>
      <c r="Q232" s="6"/>
      <c r="R232" s="48"/>
      <c r="S232" s="43"/>
    </row>
    <row r="233" spans="1:19" ht="12.75">
      <c r="A233" s="6"/>
      <c r="B233" s="7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43"/>
      <c r="Q233" s="6"/>
      <c r="R233" s="48"/>
      <c r="S233" s="43"/>
    </row>
    <row r="234" spans="1:19" ht="12.75">
      <c r="A234" s="6"/>
      <c r="B234" s="7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43"/>
      <c r="Q234" s="6"/>
      <c r="R234" s="48"/>
      <c r="S234" s="43"/>
    </row>
    <row r="235" spans="1:19" ht="12.75">
      <c r="A235" s="6"/>
      <c r="B235" s="7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43"/>
      <c r="Q235" s="6"/>
      <c r="R235" s="48"/>
      <c r="S235" s="43"/>
    </row>
    <row r="236" spans="1:19" ht="12.75">
      <c r="A236" s="6"/>
      <c r="B236" s="7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43"/>
      <c r="Q236" s="6"/>
      <c r="R236" s="48"/>
      <c r="S236" s="43"/>
    </row>
    <row r="237" spans="1:19" ht="12.75">
      <c r="A237" s="6"/>
      <c r="B237" s="7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43"/>
      <c r="Q237" s="6"/>
      <c r="R237" s="48"/>
      <c r="S237" s="43"/>
    </row>
    <row r="238" spans="1:19" ht="12.75">
      <c r="A238" s="6"/>
      <c r="B238" s="7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43"/>
      <c r="Q238" s="6"/>
      <c r="R238" s="48"/>
      <c r="S238" s="43"/>
    </row>
    <row r="239" spans="1:19" ht="12.75">
      <c r="A239" s="6"/>
      <c r="B239" s="7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43"/>
      <c r="Q239" s="6"/>
      <c r="R239" s="48"/>
      <c r="S239" s="43"/>
    </row>
    <row r="240" spans="1:19" ht="12.75">
      <c r="A240" s="6"/>
      <c r="B240" s="7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43"/>
      <c r="Q240" s="6"/>
      <c r="R240" s="48"/>
      <c r="S240" s="43"/>
    </row>
    <row r="241" spans="1:19" ht="12.75">
      <c r="A241" s="6"/>
      <c r="B241" s="7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43"/>
      <c r="Q241" s="6"/>
      <c r="R241" s="48"/>
      <c r="S241" s="43"/>
    </row>
    <row r="242" spans="1:19" ht="12.75">
      <c r="A242" s="6"/>
      <c r="B242" s="7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43"/>
      <c r="Q242" s="6"/>
      <c r="R242" s="48"/>
      <c r="S242" s="43"/>
    </row>
    <row r="243" spans="1:19" ht="12.75">
      <c r="A243" s="6"/>
      <c r="B243" s="7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43"/>
      <c r="Q243" s="6"/>
      <c r="R243" s="48"/>
      <c r="S243" s="43"/>
    </row>
    <row r="244" spans="1:19" ht="12.75">
      <c r="A244" s="6"/>
      <c r="B244" s="7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43"/>
      <c r="Q244" s="6"/>
      <c r="R244" s="48"/>
      <c r="S244" s="43"/>
    </row>
    <row r="245" spans="1:19" ht="12.75">
      <c r="A245" s="6"/>
      <c r="B245" s="7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43"/>
      <c r="Q245" s="6"/>
      <c r="R245" s="48"/>
      <c r="S245" s="43"/>
    </row>
    <row r="246" spans="1:19" ht="12.75">
      <c r="A246" s="6"/>
      <c r="B246" s="7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43"/>
      <c r="Q246" s="6"/>
      <c r="R246" s="48"/>
      <c r="S246" s="43"/>
    </row>
    <row r="247" spans="1:19" ht="12.75">
      <c r="A247" s="6"/>
      <c r="B247" s="7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43"/>
      <c r="Q247" s="6"/>
      <c r="R247" s="48"/>
      <c r="S247" s="43"/>
    </row>
    <row r="248" spans="1:19" ht="12.75">
      <c r="A248" s="6"/>
      <c r="B248" s="7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43"/>
      <c r="Q248" s="6"/>
      <c r="R248" s="48"/>
      <c r="S248" s="43"/>
    </row>
    <row r="249" spans="1:19" ht="12.75">
      <c r="A249" s="6"/>
      <c r="B249" s="7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43"/>
      <c r="Q249" s="6"/>
      <c r="R249" s="48"/>
      <c r="S249" s="43"/>
    </row>
    <row r="250" spans="1:19" ht="12.75">
      <c r="A250" s="6"/>
      <c r="B250" s="7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43"/>
      <c r="Q250" s="6"/>
      <c r="R250" s="48"/>
      <c r="S250" s="43"/>
    </row>
    <row r="251" spans="1:19" ht="12.75">
      <c r="A251" s="6"/>
      <c r="B251" s="7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43"/>
      <c r="Q251" s="6"/>
      <c r="R251" s="48"/>
      <c r="S251" s="43"/>
    </row>
    <row r="252" spans="1:19" ht="12.75">
      <c r="A252" s="6"/>
      <c r="B252" s="7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43"/>
      <c r="Q252" s="6"/>
      <c r="R252" s="48"/>
      <c r="S252" s="43"/>
    </row>
    <row r="253" spans="1:19" ht="12.75">
      <c r="A253" s="6"/>
      <c r="B253" s="7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43"/>
      <c r="Q253" s="6"/>
      <c r="R253" s="48"/>
      <c r="S253" s="43"/>
    </row>
    <row r="254" spans="1:19" ht="12.75">
      <c r="A254" s="6"/>
      <c r="B254" s="7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43"/>
      <c r="Q254" s="6"/>
      <c r="R254" s="48"/>
      <c r="S254" s="43"/>
    </row>
    <row r="255" spans="1:19" ht="12.75">
      <c r="A255" s="6"/>
      <c r="B255" s="7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43"/>
      <c r="Q255" s="6"/>
      <c r="R255" s="48"/>
      <c r="S255" s="43"/>
    </row>
    <row r="256" spans="1:19" ht="12.75">
      <c r="A256" s="6"/>
      <c r="B256" s="7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43"/>
      <c r="Q256" s="6"/>
      <c r="R256" s="48"/>
      <c r="S256" s="43"/>
    </row>
    <row r="257" spans="1:19" ht="12.75">
      <c r="A257" s="6"/>
      <c r="B257" s="7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43"/>
      <c r="Q257" s="6"/>
      <c r="R257" s="48"/>
      <c r="S257" s="43"/>
    </row>
    <row r="258" spans="1:19" ht="12.75">
      <c r="A258" s="6"/>
      <c r="B258" s="7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43"/>
      <c r="Q258" s="6"/>
      <c r="R258" s="48"/>
      <c r="S258" s="43"/>
    </row>
    <row r="259" spans="1:19" ht="12.75">
      <c r="A259" s="6"/>
      <c r="B259" s="7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43"/>
      <c r="Q259" s="6"/>
      <c r="R259" s="48"/>
      <c r="S259" s="43"/>
    </row>
    <row r="260" spans="1:19" ht="12.75">
      <c r="A260" s="6"/>
      <c r="B260" s="7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43"/>
      <c r="Q260" s="6"/>
      <c r="R260" s="48"/>
      <c r="S260" s="43"/>
    </row>
    <row r="261" spans="1:19" ht="12.75">
      <c r="A261" s="6"/>
      <c r="B261" s="7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43"/>
      <c r="Q261" s="6"/>
      <c r="R261" s="48"/>
      <c r="S261" s="43"/>
    </row>
    <row r="262" spans="1:19" ht="12.75">
      <c r="A262" s="6"/>
      <c r="B262" s="7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43"/>
      <c r="Q262" s="6"/>
      <c r="R262" s="48"/>
      <c r="S262" s="43"/>
    </row>
    <row r="263" spans="1:19" ht="12.75">
      <c r="A263" s="6"/>
      <c r="B263" s="7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43"/>
      <c r="Q263" s="6"/>
      <c r="R263" s="48"/>
      <c r="S263" s="43"/>
    </row>
    <row r="264" spans="1:19" ht="12.75">
      <c r="A264" s="6"/>
      <c r="B264" s="7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43"/>
      <c r="Q264" s="6"/>
      <c r="R264" s="48"/>
      <c r="S264" s="43"/>
    </row>
    <row r="265" spans="1:19" ht="12.75">
      <c r="A265" s="6"/>
      <c r="B265" s="7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43"/>
      <c r="Q265" s="6"/>
      <c r="R265" s="48"/>
      <c r="S265" s="43"/>
    </row>
    <row r="266" spans="1:19" ht="12.75">
      <c r="A266" s="6"/>
      <c r="B266" s="7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43"/>
      <c r="Q266" s="6"/>
      <c r="R266" s="48"/>
      <c r="S266" s="43"/>
    </row>
    <row r="267" spans="1:19" ht="12.75">
      <c r="A267" s="6"/>
      <c r="B267" s="7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43"/>
      <c r="Q267" s="6"/>
      <c r="R267" s="48"/>
      <c r="S267" s="43"/>
    </row>
    <row r="268" spans="1:19" ht="12.75">
      <c r="A268" s="6"/>
      <c r="B268" s="7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43"/>
      <c r="Q268" s="6"/>
      <c r="R268" s="48"/>
      <c r="S268" s="43"/>
    </row>
    <row r="269" spans="1:19" ht="12.75">
      <c r="A269" s="6"/>
      <c r="B269" s="7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43"/>
      <c r="Q269" s="6"/>
      <c r="R269" s="48"/>
      <c r="S269" s="43"/>
    </row>
    <row r="270" spans="1:19" ht="12.75">
      <c r="A270" s="6"/>
      <c r="B270" s="7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43"/>
      <c r="Q270" s="6"/>
      <c r="R270" s="48"/>
      <c r="S270" s="43"/>
    </row>
    <row r="271" spans="1:19" ht="12.75">
      <c r="A271" s="6"/>
      <c r="B271" s="7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43"/>
      <c r="Q271" s="6"/>
      <c r="R271" s="48"/>
      <c r="S271" s="43"/>
    </row>
    <row r="272" spans="1:19" ht="12.75">
      <c r="A272" s="6"/>
      <c r="B272" s="7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43"/>
      <c r="Q272" s="6"/>
      <c r="R272" s="48"/>
      <c r="S272" s="43"/>
    </row>
    <row r="273" spans="1:19" ht="12.75">
      <c r="A273" s="6"/>
      <c r="B273" s="7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43"/>
      <c r="Q273" s="6"/>
      <c r="R273" s="48"/>
      <c r="S273" s="43"/>
    </row>
    <row r="274" spans="1:19" ht="12.75">
      <c r="A274" s="6"/>
      <c r="B274" s="7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43"/>
      <c r="Q274" s="6"/>
      <c r="R274" s="48"/>
      <c r="S274" s="43"/>
    </row>
    <row r="275" spans="1:19" ht="12.75">
      <c r="A275" s="6"/>
      <c r="B275" s="7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43"/>
      <c r="Q275" s="6"/>
      <c r="R275" s="48"/>
      <c r="S275" s="43"/>
    </row>
    <row r="276" spans="1:19" ht="12.75">
      <c r="A276" s="6"/>
      <c r="B276" s="7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43"/>
      <c r="Q276" s="6"/>
      <c r="R276" s="48"/>
      <c r="S276" s="43"/>
    </row>
    <row r="277" spans="1:19" ht="12.75">
      <c r="A277" s="6"/>
      <c r="B277" s="7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43"/>
      <c r="Q277" s="6"/>
      <c r="R277" s="48"/>
      <c r="S277" s="43"/>
    </row>
    <row r="278" spans="1:19" ht="12.75">
      <c r="A278" s="6"/>
      <c r="B278" s="7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43"/>
      <c r="Q278" s="6"/>
      <c r="R278" s="48"/>
      <c r="S278" s="43"/>
    </row>
    <row r="279" spans="1:19" ht="12.75">
      <c r="A279" s="6"/>
      <c r="B279" s="7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43"/>
      <c r="Q279" s="6"/>
      <c r="R279" s="48"/>
      <c r="S279" s="43"/>
    </row>
    <row r="280" spans="1:19" ht="12.75">
      <c r="A280" s="6"/>
      <c r="B280" s="7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43"/>
      <c r="Q280" s="6"/>
      <c r="R280" s="48"/>
      <c r="S280" s="43"/>
    </row>
    <row r="281" spans="1:19" ht="12.75">
      <c r="A281" s="6"/>
      <c r="B281" s="7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43"/>
      <c r="Q281" s="6"/>
      <c r="R281" s="48"/>
      <c r="S281" s="43"/>
    </row>
    <row r="282" spans="1:19" ht="12.75">
      <c r="A282" s="6"/>
      <c r="B282" s="7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43"/>
      <c r="Q282" s="6"/>
      <c r="R282" s="48"/>
      <c r="S282" s="43"/>
    </row>
    <row r="283" spans="1:19" ht="12.75">
      <c r="A283" s="6"/>
      <c r="B283" s="7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43"/>
      <c r="Q283" s="6"/>
      <c r="R283" s="48"/>
      <c r="S283" s="43"/>
    </row>
    <row r="284" spans="1:19" ht="12.75">
      <c r="A284" s="6"/>
      <c r="B284" s="7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43"/>
      <c r="Q284" s="6"/>
      <c r="R284" s="48"/>
      <c r="S284" s="43"/>
    </row>
    <row r="285" spans="1:19" ht="12.75">
      <c r="A285" s="6"/>
      <c r="B285" s="7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43"/>
      <c r="Q285" s="6"/>
      <c r="R285" s="48"/>
      <c r="S285" s="43"/>
    </row>
    <row r="286" spans="1:19" ht="12.75">
      <c r="A286" s="6"/>
      <c r="B286" s="7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43"/>
      <c r="Q286" s="6"/>
      <c r="R286" s="48"/>
      <c r="S286" s="43"/>
    </row>
    <row r="287" spans="1:19" ht="12.75">
      <c r="A287" s="6"/>
      <c r="B287" s="7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43"/>
      <c r="Q287" s="6"/>
      <c r="R287" s="48"/>
      <c r="S287" s="43"/>
    </row>
    <row r="288" spans="1:19" ht="12.75">
      <c r="A288" s="6"/>
      <c r="B288" s="7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43"/>
      <c r="Q288" s="6"/>
      <c r="R288" s="48"/>
      <c r="S288" s="43"/>
    </row>
    <row r="289" spans="1:19" ht="12.75">
      <c r="A289" s="6"/>
      <c r="B289" s="7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43"/>
      <c r="Q289" s="6"/>
      <c r="R289" s="48"/>
      <c r="S289" s="43"/>
    </row>
    <row r="290" spans="1:19" ht="12.75">
      <c r="A290" s="6"/>
      <c r="B290" s="7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43"/>
      <c r="Q290" s="6"/>
      <c r="R290" s="48"/>
      <c r="S290" s="43"/>
    </row>
    <row r="291" spans="1:19" ht="12.75">
      <c r="A291" s="6"/>
      <c r="B291" s="7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43"/>
      <c r="Q291" s="6"/>
      <c r="R291" s="48"/>
      <c r="S291" s="43"/>
    </row>
    <row r="292" spans="1:19" ht="12.75">
      <c r="A292" s="6"/>
      <c r="B292" s="7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43"/>
      <c r="Q292" s="6"/>
      <c r="R292" s="48"/>
      <c r="S292" s="43"/>
    </row>
    <row r="293" spans="1:19" ht="12.75">
      <c r="A293" s="6"/>
      <c r="B293" s="7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43"/>
      <c r="Q293" s="6"/>
      <c r="R293" s="48"/>
      <c r="S293" s="43"/>
    </row>
    <row r="294" spans="1:19" ht="12.75">
      <c r="A294" s="6"/>
      <c r="B294" s="7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43"/>
      <c r="Q294" s="6"/>
      <c r="R294" s="48"/>
      <c r="S294" s="43"/>
    </row>
    <row r="295" spans="1:19" ht="12.75">
      <c r="A295" s="6"/>
      <c r="B295" s="7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43"/>
      <c r="Q295" s="6"/>
      <c r="R295" s="48"/>
      <c r="S295" s="43"/>
    </row>
    <row r="296" spans="1:19" ht="12.75">
      <c r="A296" s="6"/>
      <c r="B296" s="7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43"/>
      <c r="Q296" s="6"/>
      <c r="R296" s="48"/>
      <c r="S296" s="43"/>
    </row>
    <row r="297" spans="1:19" ht="12.75">
      <c r="A297" s="6"/>
      <c r="B297" s="7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43"/>
      <c r="Q297" s="6"/>
      <c r="R297" s="48"/>
      <c r="S297" s="43"/>
    </row>
    <row r="298" spans="1:19" ht="12.75">
      <c r="A298" s="6"/>
      <c r="B298" s="7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43"/>
      <c r="Q298" s="6"/>
      <c r="R298" s="48"/>
      <c r="S298" s="43"/>
    </row>
    <row r="299" spans="1:19" ht="12.75">
      <c r="A299" s="6"/>
      <c r="B299" s="7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43"/>
      <c r="Q299" s="6"/>
      <c r="R299" s="48"/>
      <c r="S299" s="43"/>
    </row>
    <row r="300" spans="1:19" ht="12.75">
      <c r="A300" s="6"/>
      <c r="B300" s="7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43"/>
      <c r="Q300" s="6"/>
      <c r="R300" s="48"/>
      <c r="S300" s="43"/>
    </row>
    <row r="301" spans="1:19" ht="12.75">
      <c r="A301" s="6"/>
      <c r="B301" s="7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43"/>
      <c r="Q301" s="6"/>
      <c r="R301" s="48"/>
      <c r="S301" s="43"/>
    </row>
    <row r="302" spans="1:19" ht="12.75">
      <c r="A302" s="6"/>
      <c r="B302" s="7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43"/>
      <c r="Q302" s="6"/>
      <c r="R302" s="48"/>
      <c r="S302" s="43"/>
    </row>
    <row r="303" spans="1:19" ht="12.75">
      <c r="A303" s="6"/>
      <c r="B303" s="7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43"/>
      <c r="Q303" s="6"/>
      <c r="R303" s="48"/>
      <c r="S303" s="43"/>
    </row>
    <row r="304" spans="1:19" ht="12.75">
      <c r="A304" s="6"/>
      <c r="B304" s="7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43"/>
      <c r="Q304" s="6"/>
      <c r="R304" s="48"/>
      <c r="S304" s="43"/>
    </row>
    <row r="305" spans="1:19" ht="12.75">
      <c r="A305" s="6"/>
      <c r="B305" s="7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43"/>
      <c r="Q305" s="6"/>
      <c r="R305" s="48"/>
      <c r="S305" s="43"/>
    </row>
    <row r="306" spans="1:19" ht="12.75">
      <c r="A306" s="6"/>
      <c r="B306" s="7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43"/>
      <c r="Q306" s="6"/>
      <c r="R306" s="48"/>
      <c r="S306" s="43"/>
    </row>
    <row r="307" spans="1:19" ht="12.75">
      <c r="A307" s="6"/>
      <c r="B307" s="7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43"/>
      <c r="Q307" s="6"/>
      <c r="R307" s="48"/>
      <c r="S307" s="43"/>
    </row>
    <row r="308" spans="1:19" ht="12.75">
      <c r="A308" s="6"/>
      <c r="B308" s="7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43"/>
      <c r="Q308" s="6"/>
      <c r="R308" s="48"/>
      <c r="S308" s="43"/>
    </row>
    <row r="309" spans="1:19" ht="12.75">
      <c r="A309" s="6"/>
      <c r="B309" s="7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43"/>
      <c r="Q309" s="6"/>
      <c r="R309" s="48"/>
      <c r="S309" s="43"/>
    </row>
    <row r="310" spans="1:19" ht="12.75">
      <c r="A310" s="6"/>
      <c r="B310" s="7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43"/>
      <c r="Q310" s="6"/>
      <c r="R310" s="48"/>
      <c r="S310" s="43"/>
    </row>
    <row r="311" spans="1:19" ht="12.75">
      <c r="A311" s="6"/>
      <c r="B311" s="7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43"/>
      <c r="Q311" s="6"/>
      <c r="R311" s="48"/>
      <c r="S311" s="43"/>
    </row>
    <row r="312" spans="1:19" ht="12.75">
      <c r="A312" s="6"/>
      <c r="B312" s="7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43"/>
      <c r="Q312" s="6"/>
      <c r="R312" s="48"/>
      <c r="S312" s="43"/>
    </row>
    <row r="313" spans="1:19" ht="12.75">
      <c r="A313" s="6"/>
      <c r="B313" s="7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43"/>
      <c r="Q313" s="6"/>
      <c r="R313" s="48"/>
      <c r="S313" s="43"/>
    </row>
    <row r="314" spans="1:19" ht="12.75">
      <c r="A314" s="6"/>
      <c r="B314" s="7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43"/>
      <c r="Q314" s="6"/>
      <c r="R314" s="48"/>
      <c r="S314" s="43"/>
    </row>
    <row r="315" spans="1:19" ht="12.75">
      <c r="A315" s="6"/>
      <c r="B315" s="7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43"/>
      <c r="Q315" s="6"/>
      <c r="R315" s="48"/>
      <c r="S315" s="43"/>
    </row>
    <row r="316" spans="1:19" ht="12.75">
      <c r="A316" s="6"/>
      <c r="B316" s="7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43"/>
      <c r="Q316" s="6"/>
      <c r="R316" s="48"/>
      <c r="S316" s="43"/>
    </row>
    <row r="317" spans="1:19" ht="12.75">
      <c r="A317" s="6"/>
      <c r="B317" s="7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43"/>
      <c r="Q317" s="6"/>
      <c r="R317" s="48"/>
      <c r="S317" s="43"/>
    </row>
    <row r="318" spans="1:19" ht="12.75">
      <c r="A318" s="6"/>
      <c r="B318" s="7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43"/>
      <c r="Q318" s="6"/>
      <c r="R318" s="48"/>
      <c r="S318" s="43"/>
    </row>
    <row r="319" spans="1:19" ht="12.75">
      <c r="A319" s="6"/>
      <c r="B319" s="7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43"/>
      <c r="Q319" s="6"/>
      <c r="R319" s="48"/>
      <c r="S319" s="43"/>
    </row>
    <row r="320" spans="1:19" ht="12.75">
      <c r="A320" s="6"/>
      <c r="B320" s="7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43"/>
      <c r="Q320" s="6"/>
      <c r="R320" s="48"/>
      <c r="S320" s="43"/>
    </row>
    <row r="321" spans="1:19" ht="12.75">
      <c r="A321" s="6"/>
      <c r="B321" s="7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43"/>
      <c r="Q321" s="6"/>
      <c r="R321" s="48"/>
      <c r="S321" s="43"/>
    </row>
    <row r="322" spans="1:19" ht="12.75">
      <c r="A322" s="6"/>
      <c r="B322" s="7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43"/>
      <c r="Q322" s="6"/>
      <c r="R322" s="48"/>
      <c r="S322" s="43"/>
    </row>
    <row r="323" spans="1:19" ht="12.75">
      <c r="A323" s="6"/>
      <c r="B323" s="7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43"/>
      <c r="Q323" s="6"/>
      <c r="R323" s="48"/>
      <c r="S323" s="43"/>
    </row>
    <row r="324" spans="1:19" ht="12.75">
      <c r="A324" s="6"/>
      <c r="B324" s="7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43"/>
      <c r="Q324" s="6"/>
      <c r="R324" s="48"/>
      <c r="S324" s="43"/>
    </row>
    <row r="325" spans="1:19" ht="12.75">
      <c r="A325" s="6"/>
      <c r="B325" s="7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43"/>
      <c r="Q325" s="6"/>
      <c r="R325" s="48"/>
      <c r="S325" s="43"/>
    </row>
    <row r="326" spans="1:19" ht="12.75">
      <c r="A326" s="6"/>
      <c r="B326" s="7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43"/>
      <c r="Q326" s="6"/>
      <c r="R326" s="48"/>
      <c r="S326" s="43"/>
    </row>
    <row r="327" spans="1:19" ht="12.75">
      <c r="A327" s="6"/>
      <c r="B327" s="7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43"/>
      <c r="Q327" s="6"/>
      <c r="R327" s="48"/>
      <c r="S327" s="43"/>
    </row>
    <row r="328" spans="1:19" ht="12.75">
      <c r="A328" s="6"/>
      <c r="B328" s="7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43"/>
      <c r="Q328" s="6"/>
      <c r="R328" s="48"/>
      <c r="S328" s="43"/>
    </row>
    <row r="329" spans="1:19" ht="12.75">
      <c r="A329" s="6"/>
      <c r="B329" s="7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43"/>
      <c r="Q329" s="6"/>
      <c r="R329" s="48"/>
      <c r="S329" s="43"/>
    </row>
    <row r="330" spans="1:19" ht="12.75">
      <c r="A330" s="6"/>
      <c r="B330" s="7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43"/>
      <c r="Q330" s="6"/>
      <c r="R330" s="48"/>
      <c r="S330" s="43"/>
    </row>
    <row r="331" spans="16:19" ht="12.75">
      <c r="P331" s="43"/>
      <c r="S331" s="43"/>
    </row>
    <row r="332" spans="16:19" ht="12.75">
      <c r="P332" s="43"/>
      <c r="S332" s="43"/>
    </row>
    <row r="333" spans="16:19" ht="12.75">
      <c r="P333" s="43"/>
      <c r="S333" s="43"/>
    </row>
    <row r="334" spans="16:19" ht="12.75">
      <c r="P334" s="43"/>
      <c r="S334" s="43"/>
    </row>
    <row r="335" spans="16:19" ht="12.75">
      <c r="P335" s="43"/>
      <c r="S335" s="43"/>
    </row>
    <row r="336" spans="16:19" ht="12.75">
      <c r="P336" s="43"/>
      <c r="S336" s="43"/>
    </row>
    <row r="337" spans="16:19" ht="12.75">
      <c r="P337" s="43"/>
      <c r="S337" s="43"/>
    </row>
    <row r="338" spans="16:19" ht="12.75">
      <c r="P338" s="43"/>
      <c r="S338" s="43"/>
    </row>
    <row r="339" spans="16:19" ht="12.75">
      <c r="P339" s="43"/>
      <c r="S339" s="43"/>
    </row>
    <row r="340" spans="16:19" ht="12.75">
      <c r="P340" s="43"/>
      <c r="S340" s="43"/>
    </row>
    <row r="341" spans="16:19" ht="12.75">
      <c r="P341" s="43"/>
      <c r="S341" s="43"/>
    </row>
    <row r="342" spans="16:19" ht="12.75">
      <c r="P342" s="43"/>
      <c r="S342" s="43"/>
    </row>
    <row r="343" spans="16:19" ht="12.75">
      <c r="P343" s="43"/>
      <c r="S343" s="43"/>
    </row>
    <row r="344" spans="16:19" ht="12.75">
      <c r="P344" s="43"/>
      <c r="S344" s="43"/>
    </row>
    <row r="345" spans="16:19" ht="12.75">
      <c r="P345" s="43"/>
      <c r="S345" s="43"/>
    </row>
    <row r="346" spans="16:19" ht="12.75">
      <c r="P346" s="43"/>
      <c r="S346" s="43"/>
    </row>
    <row r="347" spans="16:19" ht="12.75">
      <c r="P347" s="43"/>
      <c r="S347" s="43"/>
    </row>
    <row r="348" spans="16:19" ht="12.75">
      <c r="P348" s="43"/>
      <c r="S348" s="43"/>
    </row>
    <row r="349" spans="16:19" ht="12.75">
      <c r="P349" s="43"/>
      <c r="S349" s="43"/>
    </row>
    <row r="350" spans="16:19" ht="12.75">
      <c r="P350" s="43"/>
      <c r="S350" s="43"/>
    </row>
    <row r="351" spans="16:19" ht="12.75">
      <c r="P351" s="43"/>
      <c r="S351" s="43"/>
    </row>
    <row r="352" spans="16:19" ht="12.75">
      <c r="P352" s="43"/>
      <c r="S352" s="43"/>
    </row>
    <row r="353" spans="16:19" ht="12.75">
      <c r="P353" s="43"/>
      <c r="S353" s="43"/>
    </row>
    <row r="354" spans="16:19" ht="12.75">
      <c r="P354" s="43"/>
      <c r="S354" s="43"/>
    </row>
    <row r="355" spans="16:19" ht="12.75">
      <c r="P355" s="43"/>
      <c r="S355" s="43"/>
    </row>
    <row r="356" spans="16:19" ht="12.75">
      <c r="P356" s="43"/>
      <c r="S356" s="43"/>
    </row>
    <row r="357" spans="16:19" ht="12.75">
      <c r="P357" s="43"/>
      <c r="S357" s="43"/>
    </row>
    <row r="358" spans="16:19" ht="12.75">
      <c r="P358" s="43"/>
      <c r="S358" s="43"/>
    </row>
    <row r="359" spans="16:19" ht="12.75">
      <c r="P359" s="43"/>
      <c r="S359" s="43"/>
    </row>
    <row r="360" spans="16:19" ht="12.75">
      <c r="P360" s="43"/>
      <c r="S360" s="43"/>
    </row>
    <row r="361" spans="16:19" ht="12.75">
      <c r="P361" s="43"/>
      <c r="S361" s="43"/>
    </row>
    <row r="362" spans="16:19" ht="12.75">
      <c r="P362" s="43"/>
      <c r="S362" s="43"/>
    </row>
    <row r="363" spans="16:19" ht="12.75">
      <c r="P363" s="43"/>
      <c r="S363" s="43"/>
    </row>
    <row r="364" spans="16:19" ht="12.75">
      <c r="P364" s="43"/>
      <c r="S364" s="43"/>
    </row>
    <row r="365" spans="16:19" ht="12.75">
      <c r="P365" s="43"/>
      <c r="S365" s="43"/>
    </row>
    <row r="366" spans="16:19" ht="12.75">
      <c r="P366" s="43"/>
      <c r="S366" s="43"/>
    </row>
    <row r="367" spans="16:19" ht="12.75">
      <c r="P367" s="43"/>
      <c r="S367" s="43"/>
    </row>
    <row r="368" spans="16:19" ht="12.75">
      <c r="P368" s="43"/>
      <c r="S368" s="43"/>
    </row>
    <row r="369" spans="16:19" ht="12.75">
      <c r="P369" s="43"/>
      <c r="S369" s="43"/>
    </row>
    <row r="370" spans="16:19" ht="12.75">
      <c r="P370" s="43"/>
      <c r="S370" s="43"/>
    </row>
    <row r="371" spans="16:19" ht="12.75">
      <c r="P371" s="43"/>
      <c r="S371" s="43"/>
    </row>
    <row r="372" spans="16:19" ht="12.75">
      <c r="P372" s="43"/>
      <c r="S372" s="43"/>
    </row>
    <row r="373" spans="16:19" ht="12.75">
      <c r="P373" s="43"/>
      <c r="S373" s="43"/>
    </row>
    <row r="374" spans="16:19" ht="12.75">
      <c r="P374" s="43"/>
      <c r="S374" s="43"/>
    </row>
    <row r="375" spans="16:19" ht="12.75">
      <c r="P375" s="43"/>
      <c r="S375" s="43"/>
    </row>
    <row r="376" spans="16:19" ht="12.75">
      <c r="P376" s="43"/>
      <c r="S376" s="43"/>
    </row>
    <row r="377" spans="16:19" ht="12.75">
      <c r="P377" s="43"/>
      <c r="S377" s="43"/>
    </row>
    <row r="378" spans="16:19" ht="12.75">
      <c r="P378" s="43"/>
      <c r="S378" s="43"/>
    </row>
    <row r="379" spans="16:19" ht="12.75">
      <c r="P379" s="43"/>
      <c r="S379" s="43"/>
    </row>
    <row r="380" spans="16:19" ht="12.75">
      <c r="P380" s="43"/>
      <c r="S380" s="43"/>
    </row>
    <row r="381" spans="16:19" ht="12.75">
      <c r="P381" s="43"/>
      <c r="S381" s="43"/>
    </row>
    <row r="382" spans="16:19" ht="12.75">
      <c r="P382" s="43"/>
      <c r="S382" s="43"/>
    </row>
    <row r="383" spans="16:19" ht="12.75">
      <c r="P383" s="43"/>
      <c r="S383" s="43"/>
    </row>
    <row r="384" spans="16:19" ht="12.75">
      <c r="P384" s="43"/>
      <c r="S384" s="43"/>
    </row>
    <row r="385" spans="16:19" ht="12.75">
      <c r="P385" s="43"/>
      <c r="S385" s="43"/>
    </row>
    <row r="386" spans="16:19" ht="12.75">
      <c r="P386" s="43"/>
      <c r="S386" s="43"/>
    </row>
    <row r="387" spans="16:19" ht="12.75">
      <c r="P387" s="43"/>
      <c r="S387" s="43"/>
    </row>
    <row r="388" spans="16:19" ht="12.75">
      <c r="P388" s="43"/>
      <c r="S388" s="43"/>
    </row>
    <row r="389" spans="16:19" ht="12.75">
      <c r="P389" s="43"/>
      <c r="S389" s="43"/>
    </row>
    <row r="390" spans="16:19" ht="12.75">
      <c r="P390" s="43"/>
      <c r="S390" s="43"/>
    </row>
    <row r="391" spans="16:19" ht="12.75">
      <c r="P391" s="43"/>
      <c r="S391" s="43"/>
    </row>
    <row r="392" spans="16:19" ht="12.75">
      <c r="P392" s="43"/>
      <c r="S392" s="43"/>
    </row>
    <row r="393" spans="16:19" ht="12.75">
      <c r="P393" s="43"/>
      <c r="S393" s="43"/>
    </row>
    <row r="394" spans="16:19" ht="12.75">
      <c r="P394" s="43"/>
      <c r="S394" s="43"/>
    </row>
    <row r="395" spans="16:19" ht="12.75">
      <c r="P395" s="43"/>
      <c r="S395" s="43"/>
    </row>
    <row r="396" spans="16:19" ht="12.75">
      <c r="P396" s="43"/>
      <c r="S396" s="43"/>
    </row>
    <row r="397" spans="16:19" ht="12.75">
      <c r="P397" s="43"/>
      <c r="S397" s="43"/>
    </row>
    <row r="398" spans="16:19" ht="12.75">
      <c r="P398" s="43"/>
      <c r="S398" s="43"/>
    </row>
    <row r="399" spans="16:19" ht="12.75">
      <c r="P399" s="43"/>
      <c r="S399" s="43"/>
    </row>
    <row r="400" spans="16:19" ht="12.75">
      <c r="P400" s="43"/>
      <c r="S400" s="43"/>
    </row>
    <row r="401" spans="16:19" ht="12.75">
      <c r="P401" s="43"/>
      <c r="S401" s="43"/>
    </row>
    <row r="402" spans="16:19" ht="12.75">
      <c r="P402" s="43"/>
      <c r="S402" s="43"/>
    </row>
    <row r="403" spans="16:19" ht="12.75">
      <c r="P403" s="43"/>
      <c r="S403" s="43"/>
    </row>
    <row r="404" spans="16:19" ht="12.75">
      <c r="P404" s="43"/>
      <c r="S404" s="43"/>
    </row>
    <row r="405" spans="16:19" ht="12.75">
      <c r="P405" s="43"/>
      <c r="S405" s="43"/>
    </row>
    <row r="406" spans="16:19" ht="12.75">
      <c r="P406" s="43"/>
      <c r="S406" s="43"/>
    </row>
    <row r="407" spans="16:19" ht="12.75">
      <c r="P407" s="43"/>
      <c r="S407" s="43"/>
    </row>
    <row r="408" spans="16:19" ht="12.75">
      <c r="P408" s="43"/>
      <c r="S408" s="43"/>
    </row>
    <row r="409" spans="16:19" ht="12.75">
      <c r="P409" s="43"/>
      <c r="S409" s="43"/>
    </row>
    <row r="410" spans="16:19" ht="12.75">
      <c r="P410" s="43"/>
      <c r="S410" s="43"/>
    </row>
    <row r="411" spans="16:19" ht="12.75">
      <c r="P411" s="43"/>
      <c r="S411" s="43"/>
    </row>
    <row r="412" spans="16:19" ht="12.75">
      <c r="P412" s="43"/>
      <c r="S412" s="43"/>
    </row>
    <row r="413" spans="16:19" ht="12.75">
      <c r="P413" s="43"/>
      <c r="S413" s="43"/>
    </row>
    <row r="414" spans="16:19" ht="12.75">
      <c r="P414" s="43"/>
      <c r="S414" s="43"/>
    </row>
    <row r="415" spans="16:19" ht="12.75">
      <c r="P415" s="43"/>
      <c r="S415" s="43"/>
    </row>
    <row r="416" spans="16:19" ht="12.75">
      <c r="P416" s="43"/>
      <c r="S416" s="43"/>
    </row>
    <row r="417" spans="16:19" ht="12.75">
      <c r="P417" s="43"/>
      <c r="S417" s="43"/>
    </row>
    <row r="418" spans="16:19" ht="12.75">
      <c r="P418" s="43"/>
      <c r="S418" s="43"/>
    </row>
    <row r="419" spans="16:19" ht="12.75">
      <c r="P419" s="43"/>
      <c r="S419" s="43"/>
    </row>
    <row r="420" spans="16:19" ht="12.75">
      <c r="P420" s="43"/>
      <c r="S420" s="43"/>
    </row>
    <row r="421" spans="16:19" ht="12.75">
      <c r="P421" s="43"/>
      <c r="S421" s="43"/>
    </row>
    <row r="422" spans="16:19" ht="12.75">
      <c r="P422" s="43"/>
      <c r="S422" s="43"/>
    </row>
    <row r="423" spans="16:19" ht="12.75">
      <c r="P423" s="43"/>
      <c r="S423" s="43"/>
    </row>
    <row r="424" spans="16:19" ht="12.75">
      <c r="P424" s="43"/>
      <c r="S424" s="43"/>
    </row>
    <row r="425" spans="16:19" ht="12.75">
      <c r="P425" s="43"/>
      <c r="S425" s="43"/>
    </row>
    <row r="426" spans="16:19" ht="12.75">
      <c r="P426" s="43"/>
      <c r="S426" s="43"/>
    </row>
    <row r="427" spans="16:19" ht="12.75">
      <c r="P427" s="43"/>
      <c r="S427" s="43"/>
    </row>
    <row r="428" spans="16:19" ht="12.75">
      <c r="P428" s="43"/>
      <c r="S428" s="43"/>
    </row>
    <row r="429" spans="16:19" ht="12.75">
      <c r="P429" s="43"/>
      <c r="S429" s="43"/>
    </row>
    <row r="430" spans="16:19" ht="12.75">
      <c r="P430" s="43"/>
      <c r="S430" s="43"/>
    </row>
    <row r="431" spans="16:19" ht="12.75">
      <c r="P431" s="43"/>
      <c r="S431" s="43"/>
    </row>
    <row r="432" spans="16:19" ht="12.75">
      <c r="P432" s="43"/>
      <c r="S432" s="43"/>
    </row>
    <row r="433" spans="16:19" ht="12.75">
      <c r="P433" s="43"/>
      <c r="S433" s="43"/>
    </row>
    <row r="434" spans="16:19" ht="12.75">
      <c r="P434" s="43"/>
      <c r="S434" s="43"/>
    </row>
    <row r="435" spans="16:19" ht="12.75">
      <c r="P435" s="43"/>
      <c r="S435" s="43"/>
    </row>
    <row r="436" spans="16:19" ht="12.75">
      <c r="P436" s="43"/>
      <c r="S436" s="43"/>
    </row>
    <row r="437" spans="16:19" ht="12.75">
      <c r="P437" s="43"/>
      <c r="S437" s="43"/>
    </row>
    <row r="438" ht="12.75">
      <c r="P438" s="43"/>
    </row>
    <row r="439" ht="12.75">
      <c r="P439" s="43"/>
    </row>
    <row r="440" ht="12.75">
      <c r="P440" s="43"/>
    </row>
    <row r="441" ht="12.75">
      <c r="P441" s="43"/>
    </row>
    <row r="442" ht="12.75">
      <c r="P442" s="43"/>
    </row>
    <row r="443" ht="12.75">
      <c r="P443" s="43"/>
    </row>
    <row r="444" ht="12.75">
      <c r="P444" s="43"/>
    </row>
    <row r="445" ht="12.75">
      <c r="P445" s="43"/>
    </row>
    <row r="446" ht="12.75">
      <c r="P446" s="43"/>
    </row>
    <row r="447" ht="12.75">
      <c r="P447" s="43"/>
    </row>
    <row r="448" ht="12.75">
      <c r="P448" s="43"/>
    </row>
    <row r="449" ht="12.75">
      <c r="P449" s="43"/>
    </row>
    <row r="450" ht="12.75">
      <c r="P450" s="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93"/>
  <sheetViews>
    <sheetView zoomScale="85" zoomScaleNormal="85" zoomScalePageLayoutView="0" workbookViewId="0" topLeftCell="A1">
      <pane ySplit="1" topLeftCell="A45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23.57421875" style="0" bestFit="1" customWidth="1"/>
    <col min="2" max="2" width="9.28125" style="5" customWidth="1"/>
    <col min="3" max="3" width="8.8515625" style="4" customWidth="1"/>
    <col min="4" max="4" width="15.8515625" style="2" bestFit="1" customWidth="1"/>
    <col min="5" max="5" width="9.00390625" style="2" bestFit="1" customWidth="1"/>
    <col min="6" max="6" width="3.7109375" style="0" customWidth="1"/>
    <col min="7" max="7" width="12.00390625" style="0" bestFit="1" customWidth="1"/>
    <col min="8" max="8" width="13.140625" style="0" bestFit="1" customWidth="1"/>
    <col min="10" max="10" width="14.421875" style="15" bestFit="1" customWidth="1"/>
    <col min="11" max="11" width="0" style="0" hidden="1" customWidth="1"/>
    <col min="12" max="18" width="10.8515625" style="0" customWidth="1"/>
    <col min="19" max="19" width="10.8515625" style="15" customWidth="1"/>
    <col min="20" max="21" width="10.8515625" style="0" customWidth="1"/>
    <col min="24" max="24" width="8.140625" style="0" customWidth="1"/>
    <col min="25" max="25" width="8.140625" style="0" bestFit="1" customWidth="1"/>
    <col min="27" max="27" width="23.57421875" style="0" bestFit="1" customWidth="1"/>
  </cols>
  <sheetData>
    <row r="1" spans="1:21" ht="12.75">
      <c r="A1" s="41" t="s">
        <v>183</v>
      </c>
      <c r="B1" s="16" t="s">
        <v>1</v>
      </c>
      <c r="C1" s="11" t="s">
        <v>3</v>
      </c>
      <c r="D1" s="10" t="s">
        <v>4</v>
      </c>
      <c r="E1" s="10" t="s">
        <v>42</v>
      </c>
      <c r="F1" s="6"/>
      <c r="G1" s="1" t="s">
        <v>59</v>
      </c>
      <c r="H1" s="1" t="s">
        <v>76</v>
      </c>
      <c r="I1" s="22" t="s">
        <v>3</v>
      </c>
      <c r="J1" s="22" t="s">
        <v>77</v>
      </c>
      <c r="K1" s="6"/>
      <c r="L1" s="22" t="s">
        <v>91</v>
      </c>
      <c r="M1" s="22" t="s">
        <v>90</v>
      </c>
      <c r="N1" s="22" t="s">
        <v>108</v>
      </c>
      <c r="O1" s="22" t="s">
        <v>114</v>
      </c>
      <c r="P1" s="22" t="s">
        <v>123</v>
      </c>
      <c r="Q1" s="22" t="s">
        <v>141</v>
      </c>
      <c r="R1" s="22" t="s">
        <v>148</v>
      </c>
      <c r="S1" s="22" t="s">
        <v>158</v>
      </c>
      <c r="T1" s="22" t="s">
        <v>176</v>
      </c>
      <c r="U1" s="22" t="s">
        <v>550</v>
      </c>
    </row>
    <row r="2" spans="1:23" ht="12.75">
      <c r="A2" s="34" t="s">
        <v>186</v>
      </c>
      <c r="B2" s="43">
        <v>0.09699074074074075</v>
      </c>
      <c r="C2" s="20">
        <v>2011</v>
      </c>
      <c r="D2" s="35" t="s">
        <v>75</v>
      </c>
      <c r="E2" s="47">
        <f aca="true" t="shared" si="0" ref="E2:E35">B2/42.195</f>
        <v>0.0022986311349861535</v>
      </c>
      <c r="F2" s="34"/>
      <c r="G2" s="43">
        <v>0.10020833333333334</v>
      </c>
      <c r="H2" s="61">
        <f>+G2-B2</f>
        <v>0.0032175925925925913</v>
      </c>
      <c r="I2" s="20">
        <v>2010</v>
      </c>
      <c r="J2" s="35" t="s">
        <v>75</v>
      </c>
      <c r="K2" s="34"/>
      <c r="L2" s="43">
        <v>0.10020833333333334</v>
      </c>
      <c r="M2" s="43">
        <v>0.09699074074074075</v>
      </c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1:23" ht="12.75">
      <c r="A3" s="34" t="s">
        <v>359</v>
      </c>
      <c r="B3" s="43">
        <v>0.09756944444444444</v>
      </c>
      <c r="C3" s="20"/>
      <c r="D3" s="35"/>
      <c r="E3" s="47">
        <f t="shared" si="0"/>
        <v>0.0023123461178917986</v>
      </c>
      <c r="F3" s="34"/>
      <c r="G3" s="34"/>
      <c r="H3" s="34"/>
      <c r="I3" s="34"/>
      <c r="J3" s="35"/>
      <c r="K3" s="34"/>
      <c r="L3" s="43"/>
      <c r="M3" s="35"/>
      <c r="N3" s="43"/>
      <c r="O3" s="43"/>
      <c r="P3" s="43"/>
      <c r="Q3" s="43"/>
      <c r="R3" s="43"/>
      <c r="S3" s="43"/>
      <c r="T3" s="43"/>
      <c r="U3" s="43"/>
      <c r="V3" s="2"/>
      <c r="W3" s="2"/>
    </row>
    <row r="4" spans="1:30" ht="12.75" customHeight="1">
      <c r="A4" s="34" t="s">
        <v>294</v>
      </c>
      <c r="B4" s="43">
        <v>0.09837962962962964</v>
      </c>
      <c r="C4" s="20">
        <v>2019</v>
      </c>
      <c r="D4" s="35" t="s">
        <v>52</v>
      </c>
      <c r="E4" s="47">
        <f>B4/42.195</f>
        <v>0.0023315470939597022</v>
      </c>
      <c r="F4" s="34"/>
      <c r="G4" s="43">
        <v>0.10038194444444444</v>
      </c>
      <c r="H4" s="61">
        <f>+G4-B4</f>
        <v>0.002002314814814804</v>
      </c>
      <c r="I4" s="20">
        <v>2018</v>
      </c>
      <c r="J4" s="35" t="s">
        <v>10</v>
      </c>
      <c r="K4" s="34"/>
      <c r="L4" s="43"/>
      <c r="M4" s="43">
        <v>0.13744212962962962</v>
      </c>
      <c r="N4" s="43">
        <v>0.12276620370370371</v>
      </c>
      <c r="O4" s="43">
        <v>0.11196759259259259</v>
      </c>
      <c r="P4" s="43">
        <v>0.1067361111111111</v>
      </c>
      <c r="Q4" s="43">
        <v>0.10347222222222223</v>
      </c>
      <c r="R4" s="43">
        <v>0.10236111111111111</v>
      </c>
      <c r="S4" s="43">
        <v>0.10314814814814816</v>
      </c>
      <c r="T4" s="43">
        <v>0.10038194444444444</v>
      </c>
      <c r="U4" s="43">
        <v>0.09837962962962964</v>
      </c>
      <c r="V4" s="2"/>
      <c r="W4" s="2"/>
      <c r="AB4" s="95"/>
      <c r="AC4" s="8"/>
      <c r="AD4" s="93"/>
    </row>
    <row r="5" spans="1:30" ht="12.75">
      <c r="A5" s="34" t="s">
        <v>189</v>
      </c>
      <c r="B5" s="43">
        <v>0.09917824074074073</v>
      </c>
      <c r="C5" s="20">
        <v>2009</v>
      </c>
      <c r="D5" s="35" t="s">
        <v>8</v>
      </c>
      <c r="E5" s="47">
        <f t="shared" si="0"/>
        <v>0.002350473770369492</v>
      </c>
      <c r="F5" s="34"/>
      <c r="G5" s="34"/>
      <c r="H5" s="34"/>
      <c r="I5" s="34"/>
      <c r="J5" s="35"/>
      <c r="K5" s="34"/>
      <c r="L5" s="43"/>
      <c r="M5" s="35"/>
      <c r="N5" s="43"/>
      <c r="O5" s="43"/>
      <c r="P5" s="43"/>
      <c r="Q5" s="43"/>
      <c r="R5" s="43"/>
      <c r="S5" s="43"/>
      <c r="T5" s="43"/>
      <c r="U5" s="43"/>
      <c r="V5" s="2"/>
      <c r="W5" s="2"/>
      <c r="X5" s="6"/>
      <c r="AB5" s="8"/>
      <c r="AC5" s="8"/>
      <c r="AD5" s="93"/>
    </row>
    <row r="6" spans="1:30" ht="12.75" customHeight="1">
      <c r="A6" s="34" t="s">
        <v>194</v>
      </c>
      <c r="B6" s="43">
        <v>0.1002662037037037</v>
      </c>
      <c r="C6" s="20">
        <v>1992</v>
      </c>
      <c r="D6" s="35" t="s">
        <v>52</v>
      </c>
      <c r="E6" s="47">
        <f t="shared" si="0"/>
        <v>0.002376257938232106</v>
      </c>
      <c r="F6" s="34"/>
      <c r="G6" s="34"/>
      <c r="H6" s="34"/>
      <c r="I6" s="34"/>
      <c r="J6" s="35"/>
      <c r="K6" s="34"/>
      <c r="L6" s="43"/>
      <c r="M6" s="35"/>
      <c r="N6" s="43"/>
      <c r="O6" s="43"/>
      <c r="P6" s="43">
        <v>0.12068287037037036</v>
      </c>
      <c r="Q6" s="43">
        <v>0.12347222222222222</v>
      </c>
      <c r="R6" s="43"/>
      <c r="S6" s="43"/>
      <c r="T6" s="43">
        <v>0.12416666666666666</v>
      </c>
      <c r="U6" s="43"/>
      <c r="V6" s="2"/>
      <c r="W6" s="2"/>
      <c r="AB6" s="95"/>
      <c r="AC6" s="8"/>
      <c r="AD6" s="93"/>
    </row>
    <row r="7" spans="1:30" ht="12.75" customHeight="1">
      <c r="A7" s="34" t="s">
        <v>196</v>
      </c>
      <c r="B7" s="43">
        <v>0.1007175925925926</v>
      </c>
      <c r="C7" s="20">
        <v>2010</v>
      </c>
      <c r="D7" s="35" t="s">
        <v>7</v>
      </c>
      <c r="E7" s="47">
        <f t="shared" si="0"/>
        <v>0.0023869556248985093</v>
      </c>
      <c r="F7" s="34"/>
      <c r="G7" s="43">
        <v>0.10355324074074074</v>
      </c>
      <c r="H7" s="61">
        <f>+G7-B7</f>
        <v>0.0028356481481481427</v>
      </c>
      <c r="I7" s="20">
        <v>2010</v>
      </c>
      <c r="J7" s="35" t="s">
        <v>8</v>
      </c>
      <c r="K7" s="34"/>
      <c r="L7" s="43">
        <v>0.1007175925925926</v>
      </c>
      <c r="M7" s="43">
        <v>0.10123842592592593</v>
      </c>
      <c r="N7" s="43">
        <v>0.13181712962962963</v>
      </c>
      <c r="O7" s="43">
        <v>0.10166666666666667</v>
      </c>
      <c r="P7" s="43"/>
      <c r="Q7" s="43">
        <v>0.10875</v>
      </c>
      <c r="R7" s="43"/>
      <c r="S7" s="43"/>
      <c r="T7" s="43"/>
      <c r="U7" s="43"/>
      <c r="V7" s="2"/>
      <c r="W7" s="2"/>
      <c r="AB7" s="95"/>
      <c r="AC7" s="8"/>
      <c r="AD7" s="93"/>
    </row>
    <row r="8" spans="1:30" ht="12.75" customHeight="1">
      <c r="A8" s="34" t="s">
        <v>197</v>
      </c>
      <c r="B8" s="43">
        <v>0.10101851851851851</v>
      </c>
      <c r="C8" s="20">
        <v>2009</v>
      </c>
      <c r="D8" s="35" t="s">
        <v>70</v>
      </c>
      <c r="E8" s="47">
        <f t="shared" si="0"/>
        <v>0.0023940874160094444</v>
      </c>
      <c r="F8" s="34"/>
      <c r="G8" s="34"/>
      <c r="H8" s="34"/>
      <c r="I8" s="34"/>
      <c r="J8" s="35"/>
      <c r="K8" s="34"/>
      <c r="L8" s="43">
        <v>0.10925925925925926</v>
      </c>
      <c r="M8" s="43">
        <v>0.10940972222222223</v>
      </c>
      <c r="N8" s="43">
        <v>0.11912037037037038</v>
      </c>
      <c r="O8" s="43">
        <v>0.1245949074074074</v>
      </c>
      <c r="P8" s="43">
        <v>0.12068287037037036</v>
      </c>
      <c r="Q8" s="43">
        <v>0.11958333333333333</v>
      </c>
      <c r="R8" s="43">
        <v>0.12089120370370371</v>
      </c>
      <c r="S8" s="43">
        <v>0.11528935185185185</v>
      </c>
      <c r="T8" s="43">
        <v>0.12333333333333334</v>
      </c>
      <c r="U8" s="43"/>
      <c r="V8" s="2"/>
      <c r="W8" s="2"/>
      <c r="X8" s="6"/>
      <c r="AB8" s="95"/>
      <c r="AC8" s="8"/>
      <c r="AD8" s="93"/>
    </row>
    <row r="9" spans="1:30" ht="12.75" customHeight="1">
      <c r="A9" s="34" t="s">
        <v>383</v>
      </c>
      <c r="B9" s="43">
        <v>0.10131944444444445</v>
      </c>
      <c r="C9" s="20">
        <v>2019</v>
      </c>
      <c r="D9" s="35" t="s">
        <v>52</v>
      </c>
      <c r="E9" s="47">
        <f>B9/42.195</f>
        <v>0.0024012192071203803</v>
      </c>
      <c r="F9" s="34"/>
      <c r="G9" s="43">
        <v>0.10196759259259258</v>
      </c>
      <c r="H9" s="61">
        <f>+G9-B9</f>
        <v>0.0006481481481481338</v>
      </c>
      <c r="I9" s="20">
        <v>2018</v>
      </c>
      <c r="J9" s="35" t="s">
        <v>10</v>
      </c>
      <c r="K9" s="34"/>
      <c r="L9" s="34"/>
      <c r="M9" s="35"/>
      <c r="N9" s="43"/>
      <c r="O9" s="43"/>
      <c r="P9" s="43"/>
      <c r="Q9" s="43"/>
      <c r="R9" s="43"/>
      <c r="S9" s="43">
        <v>0.1059837962962963</v>
      </c>
      <c r="T9" s="43">
        <v>0.10196759259259258</v>
      </c>
      <c r="U9" s="43">
        <v>0.10131944444444445</v>
      </c>
      <c r="V9" s="2"/>
      <c r="W9" s="2"/>
      <c r="AB9" s="95"/>
      <c r="AC9" s="8"/>
      <c r="AD9" s="93"/>
    </row>
    <row r="10" spans="1:30" ht="12.75" customHeight="1">
      <c r="A10" s="34" t="s">
        <v>198</v>
      </c>
      <c r="B10" s="43">
        <v>0.10140046296296296</v>
      </c>
      <c r="C10" s="20">
        <v>2017</v>
      </c>
      <c r="D10" s="35" t="s">
        <v>52</v>
      </c>
      <c r="E10" s="47">
        <f t="shared" si="0"/>
        <v>0.0024031393047271705</v>
      </c>
      <c r="F10" s="34"/>
      <c r="G10" s="43">
        <v>0.10751157407407408</v>
      </c>
      <c r="H10" s="61">
        <f>+G10-B10</f>
        <v>0.006111111111111123</v>
      </c>
      <c r="I10" s="20">
        <v>2016</v>
      </c>
      <c r="J10" s="35" t="s">
        <v>7</v>
      </c>
      <c r="K10" s="34"/>
      <c r="L10" s="34"/>
      <c r="M10" s="69"/>
      <c r="N10" s="43"/>
      <c r="O10" s="43">
        <v>0.11074074074074074</v>
      </c>
      <c r="P10" s="43"/>
      <c r="Q10" s="43"/>
      <c r="R10" s="43">
        <v>0.10751157407407408</v>
      </c>
      <c r="S10" s="43">
        <v>0.10140046296296296</v>
      </c>
      <c r="T10" s="43"/>
      <c r="U10" s="77">
        <v>0.10603009259259259</v>
      </c>
      <c r="V10" s="2"/>
      <c r="W10" s="2"/>
      <c r="AB10" s="95"/>
      <c r="AC10" s="8"/>
      <c r="AD10" s="94"/>
    </row>
    <row r="11" spans="1:30" ht="12.75" customHeight="1">
      <c r="A11" s="34" t="s">
        <v>202</v>
      </c>
      <c r="B11" s="43">
        <v>0.10177083333333332</v>
      </c>
      <c r="C11" s="20">
        <v>2013</v>
      </c>
      <c r="D11" s="35" t="s">
        <v>7</v>
      </c>
      <c r="E11" s="47">
        <f t="shared" si="0"/>
        <v>0.0024119168937867834</v>
      </c>
      <c r="F11" s="34"/>
      <c r="G11" s="43">
        <v>0.13962962962962963</v>
      </c>
      <c r="H11" s="61">
        <f>+G11-B11</f>
        <v>0.03785879629629631</v>
      </c>
      <c r="I11" s="20">
        <v>2002</v>
      </c>
      <c r="J11" s="35" t="s">
        <v>6</v>
      </c>
      <c r="K11" s="34"/>
      <c r="L11" s="34"/>
      <c r="M11" s="69"/>
      <c r="N11" s="34"/>
      <c r="O11" s="43">
        <v>0.10177083333333332</v>
      </c>
      <c r="P11" s="43">
        <v>0.1029050925925926</v>
      </c>
      <c r="Q11" s="43"/>
      <c r="R11" s="43"/>
      <c r="S11" s="43"/>
      <c r="T11" s="43"/>
      <c r="U11" s="43"/>
      <c r="V11" s="2"/>
      <c r="W11" s="2"/>
      <c r="AB11" s="95"/>
      <c r="AC11" s="8"/>
      <c r="AD11" s="93"/>
    </row>
    <row r="12" spans="1:30" ht="12.75" customHeight="1">
      <c r="A12" s="34" t="s">
        <v>195</v>
      </c>
      <c r="B12" s="43">
        <v>0.10182870370370371</v>
      </c>
      <c r="C12" s="20">
        <v>2012</v>
      </c>
      <c r="D12" s="35" t="s">
        <v>7</v>
      </c>
      <c r="E12" s="47">
        <f t="shared" si="0"/>
        <v>0.0024132883920773484</v>
      </c>
      <c r="F12" s="34"/>
      <c r="G12" s="43">
        <v>0.10425925925925926</v>
      </c>
      <c r="H12" s="61">
        <f>+G12-B12</f>
        <v>0.002430555555555547</v>
      </c>
      <c r="I12" s="20">
        <v>2011</v>
      </c>
      <c r="J12" s="35" t="s">
        <v>7</v>
      </c>
      <c r="K12" s="34"/>
      <c r="L12" s="34"/>
      <c r="M12" s="69">
        <v>0.10425925925925926</v>
      </c>
      <c r="N12" s="43">
        <v>0.10182870370370371</v>
      </c>
      <c r="O12" s="43"/>
      <c r="P12" s="43">
        <v>0.10859953703703702</v>
      </c>
      <c r="Q12" s="43">
        <v>0.1097337962962963</v>
      </c>
      <c r="R12" s="43">
        <v>0.12487268518518518</v>
      </c>
      <c r="S12" s="43"/>
      <c r="T12" s="43"/>
      <c r="U12" s="43"/>
      <c r="V12" s="2"/>
      <c r="W12" s="2"/>
      <c r="AB12" s="95"/>
      <c r="AC12" s="8"/>
      <c r="AD12" s="93"/>
    </row>
    <row r="13" spans="1:30" ht="12.75" customHeight="1">
      <c r="A13" s="34" t="s">
        <v>185</v>
      </c>
      <c r="B13" s="43">
        <v>0.10196759259259258</v>
      </c>
      <c r="C13" s="20"/>
      <c r="D13" s="35"/>
      <c r="E13" s="47">
        <f t="shared" si="0"/>
        <v>0.0024165799879747028</v>
      </c>
      <c r="F13" s="34"/>
      <c r="G13" s="34"/>
      <c r="H13" s="34"/>
      <c r="I13" s="34"/>
      <c r="J13" s="35"/>
      <c r="K13" s="34"/>
      <c r="L13" s="34"/>
      <c r="M13" s="35"/>
      <c r="N13" s="43"/>
      <c r="O13" s="43"/>
      <c r="P13" s="43"/>
      <c r="Q13" s="43">
        <v>0.13116898148148148</v>
      </c>
      <c r="R13" s="43"/>
      <c r="S13" s="43"/>
      <c r="T13" s="43"/>
      <c r="U13" s="43"/>
      <c r="V13" s="2"/>
      <c r="W13" s="2"/>
      <c r="AB13" s="95"/>
      <c r="AC13" s="8"/>
      <c r="AD13" s="93"/>
    </row>
    <row r="14" spans="1:30" ht="12.75" customHeight="1">
      <c r="A14" s="34" t="s">
        <v>191</v>
      </c>
      <c r="B14" s="43">
        <v>0.10356481481481482</v>
      </c>
      <c r="C14" s="20"/>
      <c r="D14" s="35"/>
      <c r="E14" s="47">
        <f t="shared" si="0"/>
        <v>0.002454433340794284</v>
      </c>
      <c r="F14" s="34"/>
      <c r="G14" s="34"/>
      <c r="H14" s="34"/>
      <c r="I14" s="34"/>
      <c r="J14" s="35"/>
      <c r="K14" s="34"/>
      <c r="L14" s="34"/>
      <c r="M14" s="35"/>
      <c r="N14" s="43"/>
      <c r="O14" s="43"/>
      <c r="P14" s="43"/>
      <c r="Q14" s="43"/>
      <c r="R14" s="43"/>
      <c r="S14" s="43"/>
      <c r="T14" s="43"/>
      <c r="U14" s="43"/>
      <c r="V14" s="2"/>
      <c r="W14" s="2"/>
      <c r="AB14" s="95"/>
      <c r="AC14" s="8"/>
      <c r="AD14" s="93"/>
    </row>
    <row r="15" spans="1:30" ht="12.75" customHeight="1">
      <c r="A15" s="34" t="s">
        <v>200</v>
      </c>
      <c r="B15" s="43">
        <v>0.10380787037037037</v>
      </c>
      <c r="C15" s="20">
        <v>2011</v>
      </c>
      <c r="D15" s="35" t="s">
        <v>104</v>
      </c>
      <c r="E15" s="47">
        <f t="shared" si="0"/>
        <v>0.002460193633614655</v>
      </c>
      <c r="F15" s="34"/>
      <c r="G15" s="43">
        <v>0.10475694444444444</v>
      </c>
      <c r="H15" s="61">
        <f>+G15-B15</f>
        <v>0.0009490740740740744</v>
      </c>
      <c r="I15" s="20">
        <v>2009</v>
      </c>
      <c r="J15" s="35" t="s">
        <v>71</v>
      </c>
      <c r="K15" s="34"/>
      <c r="L15" s="34"/>
      <c r="M15" s="43">
        <v>0.10380787037037037</v>
      </c>
      <c r="N15" s="43"/>
      <c r="O15" s="43"/>
      <c r="P15" s="43"/>
      <c r="Q15" s="43"/>
      <c r="R15" s="43"/>
      <c r="S15" s="43">
        <v>0.10506944444444444</v>
      </c>
      <c r="T15" s="43">
        <v>0.10883101851851852</v>
      </c>
      <c r="U15" s="43"/>
      <c r="V15" s="2"/>
      <c r="W15" s="2"/>
      <c r="AB15" s="95"/>
      <c r="AC15" s="8"/>
      <c r="AD15" s="93"/>
    </row>
    <row r="16" spans="1:30" ht="12.75" customHeight="1">
      <c r="A16" s="34" t="s">
        <v>188</v>
      </c>
      <c r="B16" s="43">
        <v>0.10413194444444444</v>
      </c>
      <c r="C16" s="20">
        <v>2003</v>
      </c>
      <c r="D16" s="35" t="s">
        <v>7</v>
      </c>
      <c r="E16" s="47">
        <f t="shared" si="0"/>
        <v>0.0024678740240418164</v>
      </c>
      <c r="F16" s="34"/>
      <c r="G16" s="34"/>
      <c r="H16" s="34"/>
      <c r="I16" s="34"/>
      <c r="J16" s="35"/>
      <c r="K16" s="34"/>
      <c r="L16" s="34"/>
      <c r="M16" s="35"/>
      <c r="N16" s="43"/>
      <c r="O16" s="43"/>
      <c r="P16" s="43"/>
      <c r="Q16" s="43"/>
      <c r="R16" s="43"/>
      <c r="S16" s="43"/>
      <c r="T16" s="43"/>
      <c r="U16" s="43"/>
      <c r="V16" s="2"/>
      <c r="W16" s="2"/>
      <c r="AB16" s="95"/>
      <c r="AC16" s="8"/>
      <c r="AD16" s="93"/>
    </row>
    <row r="17" spans="1:30" ht="12.75" customHeight="1">
      <c r="A17" s="34" t="s">
        <v>470</v>
      </c>
      <c r="B17" s="43">
        <v>0.1054398148148148</v>
      </c>
      <c r="C17" s="20"/>
      <c r="D17" s="35"/>
      <c r="E17" s="47">
        <f t="shared" si="0"/>
        <v>0.0024988698854085745</v>
      </c>
      <c r="F17" s="34"/>
      <c r="G17" s="34"/>
      <c r="H17" s="34"/>
      <c r="I17" s="34"/>
      <c r="J17" s="35"/>
      <c r="K17" s="34"/>
      <c r="L17" s="34"/>
      <c r="M17" s="35"/>
      <c r="N17" s="43"/>
      <c r="O17" s="43"/>
      <c r="P17" s="43"/>
      <c r="Q17" s="43"/>
      <c r="R17" s="43"/>
      <c r="S17" s="43"/>
      <c r="T17" s="43"/>
      <c r="U17" s="43"/>
      <c r="V17" s="2"/>
      <c r="W17" s="2"/>
      <c r="AB17" s="95"/>
      <c r="AC17" s="8"/>
      <c r="AD17" s="93"/>
    </row>
    <row r="18" spans="1:23" ht="12.75">
      <c r="A18" s="34" t="s">
        <v>400</v>
      </c>
      <c r="B18" s="43">
        <v>0.10565972222222221</v>
      </c>
      <c r="C18" s="20">
        <v>2006</v>
      </c>
      <c r="D18" s="35" t="s">
        <v>10</v>
      </c>
      <c r="E18" s="47">
        <f t="shared" si="0"/>
        <v>0.00250408157891272</v>
      </c>
      <c r="F18" s="34"/>
      <c r="G18" s="43">
        <v>0.1117939814814815</v>
      </c>
      <c r="H18" s="61">
        <f>+G18-B18</f>
        <v>0.006134259259259284</v>
      </c>
      <c r="I18" s="20">
        <v>2004</v>
      </c>
      <c r="J18" s="35" t="s">
        <v>10</v>
      </c>
      <c r="K18" s="34"/>
      <c r="L18" s="43"/>
      <c r="M18" s="69"/>
      <c r="N18" s="43">
        <v>0.10866898148148148</v>
      </c>
      <c r="O18" s="43"/>
      <c r="P18" s="43"/>
      <c r="Q18" s="43">
        <v>0.11378472222222223</v>
      </c>
      <c r="R18" s="43">
        <v>0.11616898148148147</v>
      </c>
      <c r="S18" s="43"/>
      <c r="T18" s="43">
        <v>0.11758101851851853</v>
      </c>
      <c r="U18" s="43"/>
      <c r="V18" s="2"/>
      <c r="W18" s="2"/>
    </row>
    <row r="19" spans="1:30" ht="12.75" customHeight="1">
      <c r="A19" s="34" t="s">
        <v>471</v>
      </c>
      <c r="B19" s="43">
        <v>0.10682870370370372</v>
      </c>
      <c r="C19" s="20"/>
      <c r="D19" s="35"/>
      <c r="E19" s="47">
        <f t="shared" si="0"/>
        <v>0.002531785844382124</v>
      </c>
      <c r="F19" s="34"/>
      <c r="G19" s="34"/>
      <c r="H19" s="34"/>
      <c r="I19" s="34"/>
      <c r="J19" s="35"/>
      <c r="K19" s="34"/>
      <c r="L19" s="34"/>
      <c r="M19" s="35"/>
      <c r="N19" s="43"/>
      <c r="O19" s="43"/>
      <c r="P19" s="43"/>
      <c r="Q19" s="43"/>
      <c r="R19" s="43"/>
      <c r="S19" s="43"/>
      <c r="T19" s="43"/>
      <c r="U19" s="43"/>
      <c r="V19" s="2"/>
      <c r="W19" s="2"/>
      <c r="AB19" s="95"/>
      <c r="AC19" s="8"/>
      <c r="AD19" s="93"/>
    </row>
    <row r="20" spans="1:30" ht="12.75" customHeight="1">
      <c r="A20" s="34" t="s">
        <v>208</v>
      </c>
      <c r="B20" s="43">
        <v>0.10716435185185186</v>
      </c>
      <c r="C20" s="20">
        <v>2010</v>
      </c>
      <c r="D20" s="35" t="s">
        <v>8</v>
      </c>
      <c r="E20" s="47">
        <f t="shared" si="0"/>
        <v>0.002539740534467398</v>
      </c>
      <c r="F20" s="34"/>
      <c r="G20" s="43">
        <v>0.10756944444444444</v>
      </c>
      <c r="H20" s="61">
        <f>+G20-B20</f>
        <v>0.0004050925925925819</v>
      </c>
      <c r="I20" s="20">
        <v>2009</v>
      </c>
      <c r="J20" s="35" t="s">
        <v>7</v>
      </c>
      <c r="K20" s="34"/>
      <c r="L20" s="43">
        <v>0.10716435185185186</v>
      </c>
      <c r="M20" s="69">
        <v>0.10815972222222221</v>
      </c>
      <c r="N20" s="43"/>
      <c r="O20" s="43"/>
      <c r="P20" s="43">
        <v>0.1382175925925926</v>
      </c>
      <c r="Q20" s="43"/>
      <c r="R20" s="43">
        <v>0.12480324074074074</v>
      </c>
      <c r="S20" s="43"/>
      <c r="T20" s="43"/>
      <c r="U20" s="43"/>
      <c r="V20" s="2"/>
      <c r="W20" s="2"/>
      <c r="AB20" s="95"/>
      <c r="AC20" s="8"/>
      <c r="AD20" s="93"/>
    </row>
    <row r="21" spans="1:30" ht="12.75" customHeight="1">
      <c r="A21" s="34" t="s">
        <v>384</v>
      </c>
      <c r="B21" s="43">
        <v>0.1074074074074074</v>
      </c>
      <c r="C21" s="20">
        <v>2006</v>
      </c>
      <c r="D21" s="35" t="s">
        <v>7</v>
      </c>
      <c r="E21" s="47">
        <f t="shared" si="0"/>
        <v>0.0025455008272877687</v>
      </c>
      <c r="F21" s="34"/>
      <c r="G21" s="34"/>
      <c r="H21" s="34"/>
      <c r="I21" s="34"/>
      <c r="J21" s="35"/>
      <c r="K21" s="34"/>
      <c r="L21" s="34"/>
      <c r="M21" s="35"/>
      <c r="N21" s="43"/>
      <c r="O21" s="43"/>
      <c r="P21" s="43"/>
      <c r="Q21" s="43"/>
      <c r="R21" s="43"/>
      <c r="S21" s="43"/>
      <c r="T21" s="43"/>
      <c r="U21" s="43"/>
      <c r="V21" s="2"/>
      <c r="W21" s="2"/>
      <c r="AB21" s="95"/>
      <c r="AC21" s="8"/>
      <c r="AD21" s="93"/>
    </row>
    <row r="22" spans="1:30" ht="12.75" customHeight="1">
      <c r="A22" s="34" t="s">
        <v>372</v>
      </c>
      <c r="B22" s="43">
        <v>0.10746527777777777</v>
      </c>
      <c r="C22" s="20">
        <v>2012</v>
      </c>
      <c r="D22" s="35" t="s">
        <v>113</v>
      </c>
      <c r="E22" s="47">
        <f t="shared" si="0"/>
        <v>0.0025468723255783333</v>
      </c>
      <c r="F22" s="34"/>
      <c r="G22" s="43">
        <v>0.10947916666666667</v>
      </c>
      <c r="H22" s="61">
        <f>+G22-B22</f>
        <v>0.0020138888888888984</v>
      </c>
      <c r="I22" s="20">
        <v>2011</v>
      </c>
      <c r="J22" s="35" t="s">
        <v>7</v>
      </c>
      <c r="K22" s="34"/>
      <c r="L22" s="34"/>
      <c r="M22" s="35"/>
      <c r="N22" s="43">
        <v>0.10746527777777777</v>
      </c>
      <c r="O22" s="43"/>
      <c r="P22" s="43"/>
      <c r="Q22" s="43"/>
      <c r="R22" s="43"/>
      <c r="S22" s="43"/>
      <c r="T22" s="43"/>
      <c r="U22" s="43"/>
      <c r="V22" s="2"/>
      <c r="W22" s="2"/>
      <c r="AB22" s="95"/>
      <c r="AC22" s="8"/>
      <c r="AD22" s="93"/>
    </row>
    <row r="23" spans="1:30" ht="12.75" customHeight="1">
      <c r="A23" s="34" t="s">
        <v>187</v>
      </c>
      <c r="B23" s="43">
        <v>0.10761574074074075</v>
      </c>
      <c r="C23" s="20"/>
      <c r="D23" s="35" t="s">
        <v>7</v>
      </c>
      <c r="E23" s="47">
        <f t="shared" si="0"/>
        <v>0.0025504382211338013</v>
      </c>
      <c r="F23" s="34"/>
      <c r="G23" s="34"/>
      <c r="H23" s="34"/>
      <c r="I23" s="34"/>
      <c r="J23" s="35"/>
      <c r="K23" s="34"/>
      <c r="L23" s="34"/>
      <c r="M23" s="35"/>
      <c r="N23" s="43"/>
      <c r="O23" s="43"/>
      <c r="P23" s="43"/>
      <c r="Q23" s="43"/>
      <c r="R23" s="43"/>
      <c r="S23" s="43"/>
      <c r="T23" s="43"/>
      <c r="U23" s="43"/>
      <c r="V23" s="2"/>
      <c r="W23" s="2"/>
      <c r="AB23" s="95"/>
      <c r="AC23" s="8"/>
      <c r="AD23" s="93"/>
    </row>
    <row r="24" spans="1:30" ht="12.75" customHeight="1">
      <c r="A24" s="34" t="s">
        <v>203</v>
      </c>
      <c r="B24" s="43">
        <v>0.1077199074074074</v>
      </c>
      <c r="C24" s="20">
        <v>2011</v>
      </c>
      <c r="D24" s="35" t="s">
        <v>100</v>
      </c>
      <c r="E24" s="47">
        <f t="shared" si="0"/>
        <v>0.0025529069180568174</v>
      </c>
      <c r="F24" s="34"/>
      <c r="G24" s="43">
        <v>0.11024305555555557</v>
      </c>
      <c r="H24" s="61">
        <f>+G24-B24</f>
        <v>0.0025231481481481632</v>
      </c>
      <c r="I24" s="20">
        <v>2010</v>
      </c>
      <c r="J24" s="35" t="s">
        <v>8</v>
      </c>
      <c r="K24" s="34"/>
      <c r="L24" s="43">
        <v>0.11024305555555557</v>
      </c>
      <c r="M24" s="43">
        <v>0.1077199074074074</v>
      </c>
      <c r="N24" s="43"/>
      <c r="O24" s="43"/>
      <c r="P24" s="43"/>
      <c r="Q24" s="43"/>
      <c r="R24" s="43"/>
      <c r="S24" s="43"/>
      <c r="T24" s="43"/>
      <c r="U24" s="43"/>
      <c r="V24" s="2"/>
      <c r="W24" s="2"/>
      <c r="AB24" s="95"/>
      <c r="AC24" s="8"/>
      <c r="AD24" s="93"/>
    </row>
    <row r="25" spans="1:30" ht="12.75" customHeight="1">
      <c r="A25" s="34" t="s">
        <v>472</v>
      </c>
      <c r="B25" s="43">
        <v>0.1078587962962963</v>
      </c>
      <c r="C25" s="20">
        <v>1995</v>
      </c>
      <c r="D25" s="35" t="s">
        <v>7</v>
      </c>
      <c r="E25" s="47">
        <f t="shared" si="0"/>
        <v>0.002556198513954172</v>
      </c>
      <c r="F25" s="34"/>
      <c r="G25" s="34"/>
      <c r="H25" s="34"/>
      <c r="I25" s="34"/>
      <c r="J25" s="35"/>
      <c r="K25" s="34"/>
      <c r="L25" s="34"/>
      <c r="M25" s="35"/>
      <c r="N25" s="43"/>
      <c r="O25" s="43"/>
      <c r="P25" s="43"/>
      <c r="Q25" s="43"/>
      <c r="R25" s="43"/>
      <c r="S25" s="43"/>
      <c r="T25" s="43"/>
      <c r="U25" s="43"/>
      <c r="V25" s="2"/>
      <c r="W25" s="2"/>
      <c r="Y25" s="6"/>
      <c r="AB25" s="95"/>
      <c r="AC25" s="8"/>
      <c r="AD25" s="94"/>
    </row>
    <row r="26" spans="1:30" ht="12.75" customHeight="1">
      <c r="A26" s="34" t="s">
        <v>473</v>
      </c>
      <c r="B26" s="43">
        <v>0.1082175925925926</v>
      </c>
      <c r="C26" s="20"/>
      <c r="D26" s="35"/>
      <c r="E26" s="47">
        <f t="shared" si="0"/>
        <v>0.0025647018033556723</v>
      </c>
      <c r="F26" s="34"/>
      <c r="G26" s="34"/>
      <c r="H26" s="34"/>
      <c r="I26" s="34"/>
      <c r="J26" s="35"/>
      <c r="K26" s="34"/>
      <c r="L26" s="34"/>
      <c r="M26" s="35"/>
      <c r="N26" s="43"/>
      <c r="O26" s="43"/>
      <c r="P26" s="43"/>
      <c r="Q26" s="43"/>
      <c r="R26" s="43"/>
      <c r="S26" s="43"/>
      <c r="T26" s="43"/>
      <c r="U26" s="43"/>
      <c r="V26" s="2"/>
      <c r="W26" s="2"/>
      <c r="AB26" s="95"/>
      <c r="AC26" s="8"/>
      <c r="AD26" s="93"/>
    </row>
    <row r="27" spans="1:30" ht="12.75" customHeight="1">
      <c r="A27" s="34" t="s">
        <v>211</v>
      </c>
      <c r="B27" s="43">
        <v>0.10858796296296297</v>
      </c>
      <c r="C27" s="20">
        <v>1990</v>
      </c>
      <c r="D27" s="35" t="s">
        <v>9</v>
      </c>
      <c r="E27" s="47">
        <f t="shared" si="0"/>
        <v>0.0025734793924152856</v>
      </c>
      <c r="F27" s="34"/>
      <c r="G27" s="34"/>
      <c r="H27" s="34"/>
      <c r="I27" s="34"/>
      <c r="J27" s="35"/>
      <c r="K27" s="34"/>
      <c r="L27" s="34"/>
      <c r="M27" s="35"/>
      <c r="N27" s="43"/>
      <c r="O27" s="43"/>
      <c r="P27" s="43"/>
      <c r="Q27" s="43"/>
      <c r="R27" s="43"/>
      <c r="S27" s="43"/>
      <c r="T27" s="43"/>
      <c r="U27" s="43"/>
      <c r="V27" s="2"/>
      <c r="W27" s="2"/>
      <c r="AB27" s="95"/>
      <c r="AC27" s="8"/>
      <c r="AD27" s="93"/>
    </row>
    <row r="28" spans="1:30" ht="12.75" customHeight="1">
      <c r="A28" s="34" t="s">
        <v>199</v>
      </c>
      <c r="B28" s="43">
        <v>0.10877314814814815</v>
      </c>
      <c r="C28" s="20">
        <v>2012</v>
      </c>
      <c r="D28" s="35" t="s">
        <v>7</v>
      </c>
      <c r="E28" s="47">
        <f t="shared" si="0"/>
        <v>0.002577868186945092</v>
      </c>
      <c r="F28" s="34"/>
      <c r="G28" s="34"/>
      <c r="H28" s="34"/>
      <c r="I28" s="34"/>
      <c r="J28" s="35"/>
      <c r="K28" s="34"/>
      <c r="L28" s="34"/>
      <c r="M28" s="43"/>
      <c r="N28" s="43">
        <v>0.10877314814814815</v>
      </c>
      <c r="O28" s="43"/>
      <c r="P28" s="43"/>
      <c r="Q28" s="43"/>
      <c r="R28" s="43"/>
      <c r="S28" s="43"/>
      <c r="T28" s="43">
        <v>0.11670138888888888</v>
      </c>
      <c r="U28" s="2"/>
      <c r="V28" s="2"/>
      <c r="W28" s="2"/>
      <c r="AB28" s="95"/>
      <c r="AC28" s="8"/>
      <c r="AD28" s="93"/>
    </row>
    <row r="29" spans="1:30" ht="12.75" customHeight="1">
      <c r="A29" s="34" t="s">
        <v>213</v>
      </c>
      <c r="B29" s="43">
        <v>0.10892361111111111</v>
      </c>
      <c r="C29" s="20">
        <v>2009</v>
      </c>
      <c r="D29" s="35" t="s">
        <v>7</v>
      </c>
      <c r="E29" s="47">
        <f t="shared" si="0"/>
        <v>0.0025814340825005594</v>
      </c>
      <c r="F29" s="34"/>
      <c r="G29" s="34"/>
      <c r="H29" s="34"/>
      <c r="I29" s="34"/>
      <c r="J29" s="35"/>
      <c r="K29" s="34"/>
      <c r="L29" s="34"/>
      <c r="M29" s="43">
        <v>0.11565972222222222</v>
      </c>
      <c r="N29" s="43">
        <v>0.13547453703703705</v>
      </c>
      <c r="O29" s="43">
        <v>0.12199074074074073</v>
      </c>
      <c r="P29" s="43">
        <v>0.11875000000000001</v>
      </c>
      <c r="Q29" s="43"/>
      <c r="R29" s="43"/>
      <c r="S29" s="43"/>
      <c r="T29" s="43">
        <v>0.14416666666666667</v>
      </c>
      <c r="U29" s="2"/>
      <c r="V29" s="2"/>
      <c r="W29" s="2"/>
      <c r="AB29" s="95"/>
      <c r="AC29" s="8"/>
      <c r="AD29" s="93"/>
    </row>
    <row r="30" spans="1:30" ht="12.75" customHeight="1">
      <c r="A30" s="34" t="s">
        <v>474</v>
      </c>
      <c r="B30" s="43">
        <v>0.1089699074074074</v>
      </c>
      <c r="C30" s="20">
        <v>2001</v>
      </c>
      <c r="D30" s="35" t="s">
        <v>7</v>
      </c>
      <c r="E30" s="47">
        <f t="shared" si="0"/>
        <v>0.0025825312811330113</v>
      </c>
      <c r="F30" s="34"/>
      <c r="G30" s="34"/>
      <c r="H30" s="34"/>
      <c r="I30" s="34"/>
      <c r="J30" s="35"/>
      <c r="K30" s="34"/>
      <c r="L30" s="34"/>
      <c r="M30" s="35"/>
      <c r="N30" s="43"/>
      <c r="O30" s="43"/>
      <c r="P30" s="43"/>
      <c r="Q30" s="43"/>
      <c r="R30" s="43"/>
      <c r="S30" s="43"/>
      <c r="T30" s="43"/>
      <c r="U30" s="43"/>
      <c r="V30" s="2"/>
      <c r="W30" s="2"/>
      <c r="AB30" s="95"/>
      <c r="AC30" s="8"/>
      <c r="AD30" s="93"/>
    </row>
    <row r="31" spans="1:30" ht="12.75" customHeight="1">
      <c r="A31" s="34" t="s">
        <v>207</v>
      </c>
      <c r="B31" s="43">
        <v>0.10910879629629629</v>
      </c>
      <c r="C31" s="20">
        <v>1988</v>
      </c>
      <c r="D31" s="35" t="s">
        <v>7</v>
      </c>
      <c r="E31" s="47">
        <f t="shared" si="0"/>
        <v>0.0025858228770303656</v>
      </c>
      <c r="F31" s="34"/>
      <c r="G31" s="34"/>
      <c r="H31" s="34"/>
      <c r="I31" s="34"/>
      <c r="J31" s="35"/>
      <c r="K31" s="34"/>
      <c r="L31" s="34"/>
      <c r="M31" s="35"/>
      <c r="N31" s="43"/>
      <c r="O31" s="43"/>
      <c r="P31" s="43"/>
      <c r="Q31" s="43"/>
      <c r="R31" s="43"/>
      <c r="S31" s="43"/>
      <c r="T31" s="43"/>
      <c r="U31" s="43"/>
      <c r="V31" s="2"/>
      <c r="W31" s="2"/>
      <c r="AB31" s="95"/>
      <c r="AC31" s="8"/>
      <c r="AD31" s="93"/>
    </row>
    <row r="32" spans="1:30" ht="12.75" customHeight="1">
      <c r="A32" s="34" t="s">
        <v>214</v>
      </c>
      <c r="B32" s="43">
        <v>0.1095138888888889</v>
      </c>
      <c r="C32" s="20">
        <v>2018</v>
      </c>
      <c r="D32" s="35" t="s">
        <v>52</v>
      </c>
      <c r="E32" s="47">
        <f t="shared" si="0"/>
        <v>0.002595423365064318</v>
      </c>
      <c r="F32" s="34"/>
      <c r="G32" s="43">
        <v>0.11361111111111111</v>
      </c>
      <c r="H32" s="61">
        <f>+G32-B32</f>
        <v>0.0040972222222222104</v>
      </c>
      <c r="I32" s="20">
        <v>2017</v>
      </c>
      <c r="J32" s="35" t="s">
        <v>52</v>
      </c>
      <c r="K32" s="34"/>
      <c r="L32" s="34"/>
      <c r="M32" s="34"/>
      <c r="N32" s="34"/>
      <c r="O32" s="34"/>
      <c r="P32" s="43">
        <v>0.13436342592592593</v>
      </c>
      <c r="Q32" s="43">
        <v>0.11773148148148148</v>
      </c>
      <c r="R32" s="43">
        <v>0.11462962962962964</v>
      </c>
      <c r="S32" s="43">
        <v>0.11361111111111111</v>
      </c>
      <c r="T32" s="43">
        <v>0.1095138888888889</v>
      </c>
      <c r="U32" s="43">
        <v>0.11008101851851852</v>
      </c>
      <c r="V32" s="2"/>
      <c r="W32" s="2"/>
      <c r="AB32" s="95"/>
      <c r="AC32" s="8"/>
      <c r="AD32" s="93"/>
    </row>
    <row r="33" spans="1:30" ht="12.75" customHeight="1">
      <c r="A33" s="34" t="s">
        <v>212</v>
      </c>
      <c r="B33" s="43">
        <v>0.10989583333333335</v>
      </c>
      <c r="C33" s="20">
        <v>2011</v>
      </c>
      <c r="D33" s="35" t="s">
        <v>7</v>
      </c>
      <c r="E33" s="47">
        <f t="shared" si="0"/>
        <v>0.0026044752537820437</v>
      </c>
      <c r="F33" s="34"/>
      <c r="G33" s="43">
        <v>0.11335648148148147</v>
      </c>
      <c r="H33" s="61">
        <f>+G33-B33</f>
        <v>0.0034606481481481294</v>
      </c>
      <c r="I33" s="20">
        <v>2010</v>
      </c>
      <c r="J33" s="35" t="s">
        <v>7</v>
      </c>
      <c r="K33" s="34"/>
      <c r="L33" s="43">
        <v>0.11335648148148147</v>
      </c>
      <c r="M33" s="69">
        <v>0.10989583333333335</v>
      </c>
      <c r="N33" s="43">
        <v>0.11591435185185185</v>
      </c>
      <c r="O33" s="43">
        <v>0.1133449074074074</v>
      </c>
      <c r="P33" s="43">
        <v>0.1162962962962963</v>
      </c>
      <c r="Q33" s="43"/>
      <c r="R33" s="43"/>
      <c r="S33" s="43"/>
      <c r="T33" s="43"/>
      <c r="U33" s="43"/>
      <c r="V33" s="2"/>
      <c r="W33" s="2"/>
      <c r="AB33" s="95"/>
      <c r="AC33" s="8"/>
      <c r="AD33" s="93"/>
    </row>
    <row r="34" spans="1:30" ht="12.75" customHeight="1">
      <c r="A34" s="34" t="s">
        <v>204</v>
      </c>
      <c r="B34" s="43">
        <v>0.11048611111111112</v>
      </c>
      <c r="C34" s="20">
        <v>2008</v>
      </c>
      <c r="D34" s="35" t="s">
        <v>8</v>
      </c>
      <c r="E34" s="47">
        <f t="shared" si="0"/>
        <v>0.002618464536345802</v>
      </c>
      <c r="F34" s="34"/>
      <c r="G34" s="34"/>
      <c r="H34" s="34"/>
      <c r="I34" s="34"/>
      <c r="J34" s="35"/>
      <c r="K34" s="34"/>
      <c r="L34" s="34"/>
      <c r="M34" s="69">
        <v>0.11246527777777778</v>
      </c>
      <c r="N34" s="43"/>
      <c r="O34" s="43"/>
      <c r="P34" s="43"/>
      <c r="Q34" s="43"/>
      <c r="R34" s="43"/>
      <c r="S34" s="43"/>
      <c r="T34" s="43"/>
      <c r="U34" s="43"/>
      <c r="V34" s="2"/>
      <c r="W34" s="2"/>
      <c r="AB34" s="95"/>
      <c r="AC34" s="8"/>
      <c r="AD34" s="93"/>
    </row>
    <row r="35" spans="1:30" ht="12.75" customHeight="1">
      <c r="A35" s="34" t="s">
        <v>217</v>
      </c>
      <c r="B35" s="43">
        <v>0.11074074074074074</v>
      </c>
      <c r="C35" s="20">
        <v>2017</v>
      </c>
      <c r="D35" s="35" t="s">
        <v>157</v>
      </c>
      <c r="E35" s="47">
        <f t="shared" si="0"/>
        <v>0.0026244991288242856</v>
      </c>
      <c r="F35" s="34"/>
      <c r="G35" s="43">
        <v>0.11469907407407408</v>
      </c>
      <c r="H35" s="61">
        <f>+G35-B35</f>
        <v>0.0039583333333333415</v>
      </c>
      <c r="I35" s="20">
        <v>2015</v>
      </c>
      <c r="J35" s="35" t="s">
        <v>7</v>
      </c>
      <c r="K35" s="34"/>
      <c r="L35" s="43">
        <v>0.12797453703703704</v>
      </c>
      <c r="M35" s="43">
        <v>0.12171296296296297</v>
      </c>
      <c r="N35" s="43">
        <v>0.11756944444444445</v>
      </c>
      <c r="O35" s="43">
        <v>0.12335648148148148</v>
      </c>
      <c r="P35" s="43">
        <v>0.11724537037037037</v>
      </c>
      <c r="Q35" s="43">
        <v>0.11469907407407408</v>
      </c>
      <c r="R35" s="43">
        <v>0.11597222222222221</v>
      </c>
      <c r="S35" s="43">
        <v>0.11074074074074074</v>
      </c>
      <c r="T35" s="43">
        <v>0.11236111111111112</v>
      </c>
      <c r="U35" s="2"/>
      <c r="V35" s="2"/>
      <c r="W35" s="2"/>
      <c r="AB35" s="95"/>
      <c r="AC35" s="8"/>
      <c r="AD35" s="93"/>
    </row>
    <row r="36" spans="1:23" ht="12.75">
      <c r="A36" s="34" t="s">
        <v>240</v>
      </c>
      <c r="B36" s="43">
        <v>0.1121875</v>
      </c>
      <c r="C36" s="20">
        <v>2019</v>
      </c>
      <c r="D36" s="35" t="s">
        <v>52</v>
      </c>
      <c r="E36" s="47">
        <f>B36/42.195</f>
        <v>0.002658786586088399</v>
      </c>
      <c r="F36" s="34"/>
      <c r="G36" s="43">
        <v>0.11673611111111111</v>
      </c>
      <c r="H36" s="61">
        <f>+G36-B36</f>
        <v>0.004548611111111114</v>
      </c>
      <c r="I36" s="20">
        <v>2017</v>
      </c>
      <c r="J36" s="35" t="s">
        <v>175</v>
      </c>
      <c r="K36" s="34"/>
      <c r="L36" s="34"/>
      <c r="M36" s="35"/>
      <c r="N36" s="43"/>
      <c r="O36" s="43"/>
      <c r="P36" s="43">
        <v>0.1456712962962963</v>
      </c>
      <c r="Q36" s="34"/>
      <c r="R36" s="43">
        <v>0.12363425925925926</v>
      </c>
      <c r="S36" s="43">
        <v>0.11673611111111111</v>
      </c>
      <c r="T36" s="43"/>
      <c r="U36" s="43">
        <v>0.1121875</v>
      </c>
      <c r="V36" s="2"/>
      <c r="W36" s="2"/>
    </row>
    <row r="37" spans="1:30" ht="12.75" customHeight="1">
      <c r="A37" s="34" t="s">
        <v>219</v>
      </c>
      <c r="B37" s="43">
        <v>0.11236111111111112</v>
      </c>
      <c r="C37" s="20">
        <v>2011</v>
      </c>
      <c r="D37" s="35" t="s">
        <v>7</v>
      </c>
      <c r="E37" s="47">
        <f>B37/42.195</f>
        <v>0.002662901080960093</v>
      </c>
      <c r="F37" s="34"/>
      <c r="G37" s="43">
        <v>0.1133449074074074</v>
      </c>
      <c r="H37" s="61">
        <f>+G37-B37</f>
        <v>0.0009837962962962743</v>
      </c>
      <c r="I37" s="20">
        <v>2010</v>
      </c>
      <c r="J37" s="35" t="s">
        <v>7</v>
      </c>
      <c r="K37" s="34"/>
      <c r="L37" s="43">
        <v>0.1133449074074074</v>
      </c>
      <c r="M37" s="69">
        <v>0.11236111111111112</v>
      </c>
      <c r="N37" s="43">
        <v>0.11372685185185184</v>
      </c>
      <c r="O37" s="43">
        <v>0.11373842592592592</v>
      </c>
      <c r="P37" s="43"/>
      <c r="Q37" s="43"/>
      <c r="R37" s="43"/>
      <c r="S37" s="43">
        <v>0.12267361111111112</v>
      </c>
      <c r="T37" s="43">
        <v>0.1401851851851852</v>
      </c>
      <c r="U37" s="43"/>
      <c r="V37" s="2"/>
      <c r="W37" s="2"/>
      <c r="X37" s="6"/>
      <c r="AB37" s="95"/>
      <c r="AC37" s="8"/>
      <c r="AD37" s="93"/>
    </row>
    <row r="38" spans="1:30" ht="12.75" customHeight="1">
      <c r="A38" s="34" t="s">
        <v>361</v>
      </c>
      <c r="B38" s="43">
        <v>0.11236111111111112</v>
      </c>
      <c r="C38" s="20"/>
      <c r="D38" s="35"/>
      <c r="E38" s="47"/>
      <c r="F38" s="34"/>
      <c r="G38" s="34"/>
      <c r="H38" s="34"/>
      <c r="I38" s="20"/>
      <c r="J38" s="35"/>
      <c r="K38" s="34"/>
      <c r="L38" s="43"/>
      <c r="M38" s="43"/>
      <c r="N38" s="43"/>
      <c r="O38" s="43"/>
      <c r="P38" s="43"/>
      <c r="Q38" s="43"/>
      <c r="R38" s="43">
        <v>0.1153587962962963</v>
      </c>
      <c r="S38" s="43"/>
      <c r="T38" s="43"/>
      <c r="U38" s="2"/>
      <c r="V38" s="2"/>
      <c r="W38" s="2"/>
      <c r="AB38" s="95"/>
      <c r="AC38" s="8"/>
      <c r="AD38" s="93"/>
    </row>
    <row r="39" spans="1:30" ht="12.75" customHeight="1">
      <c r="A39" s="34" t="s">
        <v>201</v>
      </c>
      <c r="B39" s="43">
        <v>0.11245370370370371</v>
      </c>
      <c r="C39" s="20">
        <v>2014</v>
      </c>
      <c r="D39" s="35" t="s">
        <v>52</v>
      </c>
      <c r="E39" s="47">
        <f aca="true" t="shared" si="1" ref="E39:E70">B39/42.195</f>
        <v>0.002665095478224996</v>
      </c>
      <c r="F39" s="34"/>
      <c r="G39" s="43">
        <v>0.11945601851851852</v>
      </c>
      <c r="H39" s="34"/>
      <c r="I39" s="20">
        <v>2009</v>
      </c>
      <c r="J39" s="35" t="s">
        <v>71</v>
      </c>
      <c r="K39" s="34"/>
      <c r="L39" s="34"/>
      <c r="M39" s="35"/>
      <c r="N39" s="43"/>
      <c r="O39" s="43"/>
      <c r="P39" s="43">
        <v>0.11245370370370371</v>
      </c>
      <c r="Q39" s="43"/>
      <c r="R39" s="43"/>
      <c r="S39" s="43"/>
      <c r="T39" s="43"/>
      <c r="U39" s="43"/>
      <c r="V39" s="2"/>
      <c r="W39" s="2"/>
      <c r="AB39" s="95"/>
      <c r="AC39" s="8"/>
      <c r="AD39" s="93"/>
    </row>
    <row r="40" spans="1:30" ht="12.75" customHeight="1">
      <c r="A40" s="34" t="s">
        <v>233</v>
      </c>
      <c r="B40" s="43">
        <v>0.11255787037037036</v>
      </c>
      <c r="C40" s="20">
        <v>2012</v>
      </c>
      <c r="D40" s="35" t="s">
        <v>7</v>
      </c>
      <c r="E40" s="47">
        <f t="shared" si="1"/>
        <v>0.002667564175148012</v>
      </c>
      <c r="F40" s="34"/>
      <c r="G40" s="43">
        <v>0.12685185185185185</v>
      </c>
      <c r="H40" s="61">
        <f>+G40-B40</f>
        <v>0.01429398148148149</v>
      </c>
      <c r="I40" s="20">
        <v>2011</v>
      </c>
      <c r="J40" s="35" t="s">
        <v>7</v>
      </c>
      <c r="K40" s="34"/>
      <c r="L40" s="43">
        <v>0.13368055555555555</v>
      </c>
      <c r="M40" s="43">
        <v>0.12685185185185185</v>
      </c>
      <c r="N40" s="43">
        <v>0.11255787037037036</v>
      </c>
      <c r="O40" s="43">
        <v>0.1318865740740741</v>
      </c>
      <c r="P40" s="43">
        <v>0.1181712962962963</v>
      </c>
      <c r="Q40" s="43"/>
      <c r="R40" s="43">
        <v>0.12030092592592594</v>
      </c>
      <c r="S40" s="43">
        <v>0.11694444444444445</v>
      </c>
      <c r="T40" s="43"/>
      <c r="U40" s="43"/>
      <c r="V40" s="2"/>
      <c r="W40" s="2"/>
      <c r="AB40" s="95"/>
      <c r="AC40" s="8"/>
      <c r="AD40" s="93"/>
    </row>
    <row r="41" spans="1:30" ht="12.75" customHeight="1">
      <c r="A41" s="34" t="s">
        <v>222</v>
      </c>
      <c r="B41" s="43">
        <v>0.11282407407407408</v>
      </c>
      <c r="C41" s="20">
        <v>2010</v>
      </c>
      <c r="D41" s="35" t="s">
        <v>8</v>
      </c>
      <c r="E41" s="47">
        <f t="shared" si="1"/>
        <v>0.002673873067284609</v>
      </c>
      <c r="F41" s="34"/>
      <c r="G41" s="43">
        <v>0.1175462962962963</v>
      </c>
      <c r="H41" s="61">
        <f>+G41-B41</f>
        <v>0.004722222222222225</v>
      </c>
      <c r="I41" s="20">
        <v>2007</v>
      </c>
      <c r="J41" s="35" t="s">
        <v>7</v>
      </c>
      <c r="K41" s="34"/>
      <c r="L41" s="43">
        <v>0.11282407407407408</v>
      </c>
      <c r="M41" s="35"/>
      <c r="N41" s="43">
        <v>0.12310185185185185</v>
      </c>
      <c r="O41" s="43"/>
      <c r="P41" s="43"/>
      <c r="Q41" s="43">
        <v>0.12289351851851853</v>
      </c>
      <c r="R41" s="43">
        <v>0.12518518518518518</v>
      </c>
      <c r="S41" s="43"/>
      <c r="T41" s="43"/>
      <c r="U41" s="43"/>
      <c r="V41" s="2"/>
      <c r="W41" s="2"/>
      <c r="X41" s="6"/>
      <c r="AB41" s="95"/>
      <c r="AC41" s="8"/>
      <c r="AD41" s="93"/>
    </row>
    <row r="42" spans="1:30" ht="12.75" customHeight="1">
      <c r="A42" s="34" t="s">
        <v>286</v>
      </c>
      <c r="B42" s="43">
        <v>0.1135300925925926</v>
      </c>
      <c r="C42" s="20">
        <v>2018</v>
      </c>
      <c r="D42" s="35" t="s">
        <v>7</v>
      </c>
      <c r="E42" s="47">
        <f t="shared" si="1"/>
        <v>0.002690605346429496</v>
      </c>
      <c r="F42" s="34"/>
      <c r="G42" s="43">
        <v>0.12194444444444445</v>
      </c>
      <c r="H42" s="61">
        <f>+G42-B42</f>
        <v>0.008414351851851853</v>
      </c>
      <c r="I42" s="20">
        <v>2012</v>
      </c>
      <c r="J42" s="35" t="s">
        <v>71</v>
      </c>
      <c r="K42" s="34"/>
      <c r="L42" s="43"/>
      <c r="M42" s="69"/>
      <c r="N42" s="43">
        <v>0.12194444444444445</v>
      </c>
      <c r="O42" s="43">
        <v>0.12930555555555556</v>
      </c>
      <c r="P42" s="43"/>
      <c r="Q42" s="43"/>
      <c r="R42" s="43"/>
      <c r="S42" s="43"/>
      <c r="T42" s="43">
        <v>0.1135300925925926</v>
      </c>
      <c r="U42" s="43"/>
      <c r="V42" s="2"/>
      <c r="W42" s="2"/>
      <c r="AB42" s="95"/>
      <c r="AC42" s="8"/>
      <c r="AD42" s="93"/>
    </row>
    <row r="43" spans="1:30" ht="12.75" customHeight="1">
      <c r="A43" s="34" t="s">
        <v>228</v>
      </c>
      <c r="B43" s="43">
        <v>0.1135648148148148</v>
      </c>
      <c r="C43" s="20">
        <v>1985</v>
      </c>
      <c r="D43" s="35"/>
      <c r="E43" s="47">
        <f t="shared" si="1"/>
        <v>0.0026914282454038345</v>
      </c>
      <c r="F43" s="34"/>
      <c r="G43" s="34"/>
      <c r="H43" s="34"/>
      <c r="I43" s="34"/>
      <c r="J43" s="35"/>
      <c r="K43" s="34"/>
      <c r="L43" s="34"/>
      <c r="M43" s="35"/>
      <c r="N43" s="43"/>
      <c r="O43" s="43"/>
      <c r="P43" s="43"/>
      <c r="Q43" s="43"/>
      <c r="R43" s="43"/>
      <c r="S43" s="43"/>
      <c r="T43" s="43"/>
      <c r="U43" s="43"/>
      <c r="V43" s="2"/>
      <c r="W43" s="2"/>
      <c r="AB43" s="95"/>
      <c r="AC43" s="8"/>
      <c r="AD43" s="93"/>
    </row>
    <row r="44" spans="1:28" ht="12.75" customHeight="1">
      <c r="A44" s="34" t="s">
        <v>339</v>
      </c>
      <c r="B44" s="43">
        <v>0.1140162037037037</v>
      </c>
      <c r="C44" s="20">
        <v>2005</v>
      </c>
      <c r="D44" s="35" t="s">
        <v>8</v>
      </c>
      <c r="E44" s="47">
        <f t="shared" si="1"/>
        <v>0.0027021259320702384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3">
        <v>0.1628009259259259</v>
      </c>
      <c r="S44" s="35"/>
      <c r="T44" s="43"/>
      <c r="U44" s="43"/>
      <c r="V44" s="2"/>
      <c r="W44" s="2"/>
      <c r="AB44" s="95"/>
    </row>
    <row r="45" spans="1:28" ht="12.75" customHeight="1">
      <c r="A45" s="34" t="s">
        <v>215</v>
      </c>
      <c r="B45" s="43">
        <v>0.11408564814814814</v>
      </c>
      <c r="C45" s="20">
        <v>2014</v>
      </c>
      <c r="D45" s="35" t="s">
        <v>7</v>
      </c>
      <c r="E45" s="47">
        <f t="shared" si="1"/>
        <v>0.0027037717300189158</v>
      </c>
      <c r="F45" s="34"/>
      <c r="G45" s="43">
        <v>0.1188425925925926</v>
      </c>
      <c r="H45" s="61">
        <f>+G45-B45</f>
        <v>0.0047569444444444525</v>
      </c>
      <c r="I45" s="20">
        <v>2013</v>
      </c>
      <c r="J45" s="35" t="s">
        <v>115</v>
      </c>
      <c r="K45" s="34"/>
      <c r="L45" s="43"/>
      <c r="M45" s="69"/>
      <c r="N45" s="43">
        <v>0.12086805555555556</v>
      </c>
      <c r="O45" s="43">
        <v>0.1188425925925926</v>
      </c>
      <c r="P45" s="43">
        <v>0.11408564814814814</v>
      </c>
      <c r="Q45" s="43">
        <v>0.1150925925925926</v>
      </c>
      <c r="R45" s="43">
        <v>0.11899305555555556</v>
      </c>
      <c r="S45" s="43"/>
      <c r="T45" s="43"/>
      <c r="U45" s="43"/>
      <c r="V45" s="2"/>
      <c r="W45" s="2"/>
      <c r="AB45" s="95"/>
    </row>
    <row r="46" spans="1:28" ht="12.75" customHeight="1">
      <c r="A46" s="34" t="s">
        <v>184</v>
      </c>
      <c r="B46" s="43">
        <v>0.11435185185185186</v>
      </c>
      <c r="C46" s="20">
        <v>2009</v>
      </c>
      <c r="D46" s="35" t="s">
        <v>7</v>
      </c>
      <c r="E46" s="47">
        <f t="shared" si="1"/>
        <v>0.0027100806221555126</v>
      </c>
      <c r="F46" s="34"/>
      <c r="G46" s="34"/>
      <c r="H46" s="34"/>
      <c r="I46" s="34"/>
      <c r="J46" s="35"/>
      <c r="K46" s="34"/>
      <c r="L46" s="34"/>
      <c r="M46" s="35"/>
      <c r="N46" s="43"/>
      <c r="O46" s="43"/>
      <c r="P46" s="43"/>
      <c r="Q46" s="43"/>
      <c r="R46" s="43">
        <v>0.17581018518518518</v>
      </c>
      <c r="S46" s="43"/>
      <c r="T46" s="43"/>
      <c r="U46" s="43"/>
      <c r="V46" s="2"/>
      <c r="W46" s="2"/>
      <c r="AB46" s="95"/>
    </row>
    <row r="47" spans="1:28" ht="12.75" customHeight="1">
      <c r="A47" s="34" t="s">
        <v>322</v>
      </c>
      <c r="B47" s="43">
        <v>0.11444444444444445</v>
      </c>
      <c r="C47" s="20">
        <v>2012</v>
      </c>
      <c r="D47" s="35" t="s">
        <v>7</v>
      </c>
      <c r="E47" s="47">
        <f t="shared" si="1"/>
        <v>0.002712275019420416</v>
      </c>
      <c r="F47" s="34"/>
      <c r="G47" s="43">
        <v>0.11574074074074074</v>
      </c>
      <c r="H47" s="61">
        <f>+G47-B47</f>
        <v>0.0012962962962962954</v>
      </c>
      <c r="I47" s="20">
        <v>2012</v>
      </c>
      <c r="J47" s="35" t="s">
        <v>10</v>
      </c>
      <c r="K47" s="34"/>
      <c r="L47" s="34"/>
      <c r="M47" s="35"/>
      <c r="N47" s="43">
        <v>0.11444444444444445</v>
      </c>
      <c r="O47" s="43"/>
      <c r="P47" s="43"/>
      <c r="Q47" s="43"/>
      <c r="R47" s="43"/>
      <c r="S47" s="43"/>
      <c r="T47" s="43"/>
      <c r="U47" s="43"/>
      <c r="V47" s="2"/>
      <c r="W47" s="2"/>
      <c r="AB47" s="95"/>
    </row>
    <row r="48" spans="1:28" ht="12.75" customHeight="1">
      <c r="A48" s="34" t="s">
        <v>475</v>
      </c>
      <c r="B48" s="43">
        <v>0.11446759259259259</v>
      </c>
      <c r="C48" s="20"/>
      <c r="D48" s="35"/>
      <c r="E48" s="47">
        <f t="shared" si="1"/>
        <v>0.0027128236187366414</v>
      </c>
      <c r="F48" s="34"/>
      <c r="G48" s="34"/>
      <c r="H48" s="34"/>
      <c r="I48" s="34"/>
      <c r="J48" s="35"/>
      <c r="K48" s="34"/>
      <c r="L48" s="34"/>
      <c r="M48" s="35"/>
      <c r="N48" s="43"/>
      <c r="O48" s="43"/>
      <c r="P48" s="43"/>
      <c r="Q48" s="43"/>
      <c r="R48" s="43"/>
      <c r="S48" s="43"/>
      <c r="T48" s="43"/>
      <c r="U48" s="43"/>
      <c r="V48" s="2"/>
      <c r="W48" s="2"/>
      <c r="AB48" s="95"/>
    </row>
    <row r="49" spans="1:28" ht="12.75" customHeight="1">
      <c r="A49" s="34" t="s">
        <v>226</v>
      </c>
      <c r="B49" s="43">
        <v>0.11449074074074074</v>
      </c>
      <c r="C49" s="20">
        <v>2009</v>
      </c>
      <c r="D49" s="35" t="s">
        <v>7</v>
      </c>
      <c r="E49" s="47">
        <f t="shared" si="1"/>
        <v>0.0027133722180528673</v>
      </c>
      <c r="F49" s="34"/>
      <c r="G49" s="34"/>
      <c r="H49" s="34"/>
      <c r="I49" s="34"/>
      <c r="J49" s="35"/>
      <c r="K49" s="34"/>
      <c r="L49" s="34"/>
      <c r="M49" s="35"/>
      <c r="N49" s="43"/>
      <c r="O49" s="43"/>
      <c r="P49" s="43"/>
      <c r="Q49" s="43"/>
      <c r="R49" s="43"/>
      <c r="S49" s="43"/>
      <c r="T49" s="43"/>
      <c r="U49" s="43"/>
      <c r="V49" s="2"/>
      <c r="W49" s="2"/>
      <c r="AB49" s="95"/>
    </row>
    <row r="50" spans="1:21" ht="12.75">
      <c r="A50" s="42" t="s">
        <v>282</v>
      </c>
      <c r="B50" s="77">
        <v>0.11457175925925926</v>
      </c>
      <c r="C50" s="117">
        <v>2019</v>
      </c>
      <c r="D50" s="73" t="s">
        <v>5</v>
      </c>
      <c r="E50" s="74">
        <f>B50/42.195</f>
        <v>0.002715292315659658</v>
      </c>
      <c r="F50" s="34"/>
      <c r="G50" s="43">
        <v>0.12011574074074073</v>
      </c>
      <c r="H50" s="61">
        <f aca="true" t="shared" si="2" ref="H50:H55">+G50-B50</f>
        <v>0.005543981481481469</v>
      </c>
      <c r="I50" s="20">
        <v>2018</v>
      </c>
      <c r="J50" s="35" t="s">
        <v>7</v>
      </c>
      <c r="K50" s="34"/>
      <c r="L50" s="43"/>
      <c r="M50" s="69"/>
      <c r="N50" s="43"/>
      <c r="O50" s="43"/>
      <c r="P50" s="43"/>
      <c r="Q50" s="43">
        <v>0.13747685185185185</v>
      </c>
      <c r="R50" s="43">
        <v>0.12791666666666665</v>
      </c>
      <c r="S50" s="43">
        <v>0.12167824074074074</v>
      </c>
      <c r="T50" s="43">
        <v>0.12011574074074073</v>
      </c>
      <c r="U50" s="77">
        <v>0.11457175925925926</v>
      </c>
    </row>
    <row r="51" spans="1:28" ht="12.75" customHeight="1">
      <c r="A51" s="34" t="s">
        <v>232</v>
      </c>
      <c r="B51" s="43">
        <v>0.11469907407407408</v>
      </c>
      <c r="C51" s="20">
        <v>2010</v>
      </c>
      <c r="D51" s="35" t="s">
        <v>8</v>
      </c>
      <c r="E51" s="47">
        <f t="shared" si="1"/>
        <v>0.0027183096118989</v>
      </c>
      <c r="F51" s="34"/>
      <c r="G51" s="43">
        <v>0.12696759259259258</v>
      </c>
      <c r="H51" s="61">
        <f t="shared" si="2"/>
        <v>0.012268518518518498</v>
      </c>
      <c r="I51" s="20">
        <v>2003</v>
      </c>
      <c r="J51" s="35" t="s">
        <v>7</v>
      </c>
      <c r="K51" s="34"/>
      <c r="L51" s="43">
        <v>0.11469907407407408</v>
      </c>
      <c r="M51" s="69">
        <v>0.12288194444444445</v>
      </c>
      <c r="N51" s="43"/>
      <c r="O51" s="43"/>
      <c r="P51" s="43"/>
      <c r="Q51" s="43"/>
      <c r="R51" s="43"/>
      <c r="S51" s="43"/>
      <c r="T51" s="43"/>
      <c r="U51" s="43"/>
      <c r="V51" s="2"/>
      <c r="W51" s="2"/>
      <c r="AB51" s="95"/>
    </row>
    <row r="52" spans="1:25" ht="12.75">
      <c r="A52" s="34" t="s">
        <v>381</v>
      </c>
      <c r="B52" s="43">
        <v>0.11491898148148148</v>
      </c>
      <c r="C52" s="20">
        <v>2017</v>
      </c>
      <c r="D52" s="35" t="s">
        <v>9</v>
      </c>
      <c r="E52" s="47">
        <f t="shared" si="1"/>
        <v>0.002723521305403045</v>
      </c>
      <c r="F52" s="34"/>
      <c r="G52" s="43">
        <v>0.11719907407407408</v>
      </c>
      <c r="H52" s="61">
        <f t="shared" si="2"/>
        <v>0.0022800925925925974</v>
      </c>
      <c r="I52" s="20">
        <v>2001</v>
      </c>
      <c r="J52" s="35" t="s">
        <v>7</v>
      </c>
      <c r="K52" s="34"/>
      <c r="L52" s="34"/>
      <c r="M52" s="35"/>
      <c r="N52" s="43"/>
      <c r="O52" s="43"/>
      <c r="P52" s="43"/>
      <c r="Q52" s="43"/>
      <c r="R52" s="43"/>
      <c r="S52" s="43">
        <v>0.11491898148148148</v>
      </c>
      <c r="T52" s="43"/>
      <c r="U52" s="43"/>
      <c r="V52" s="2"/>
      <c r="W52" s="2"/>
      <c r="Y52" s="59"/>
    </row>
    <row r="53" spans="1:23" ht="12.75" customHeight="1">
      <c r="A53" s="34" t="s">
        <v>351</v>
      </c>
      <c r="B53" s="43">
        <v>0.11513888888888889</v>
      </c>
      <c r="C53" s="20">
        <v>2018</v>
      </c>
      <c r="D53" s="35" t="s">
        <v>178</v>
      </c>
      <c r="E53" s="47">
        <f t="shared" si="1"/>
        <v>0.0027287329989071902</v>
      </c>
      <c r="F53" s="34"/>
      <c r="G53" s="43">
        <v>0.11967592592592592</v>
      </c>
      <c r="H53" s="61">
        <f t="shared" si="2"/>
        <v>0.004537037037037034</v>
      </c>
      <c r="I53" s="20">
        <v>2015</v>
      </c>
      <c r="J53" s="35" t="s">
        <v>7</v>
      </c>
      <c r="K53" s="34"/>
      <c r="L53" s="43"/>
      <c r="M53" s="69">
        <v>0.12638888888888888</v>
      </c>
      <c r="N53" s="43">
        <v>0.12383101851851852</v>
      </c>
      <c r="O53" s="43">
        <v>0.12247685185185185</v>
      </c>
      <c r="P53" s="43">
        <v>0.12346064814814815</v>
      </c>
      <c r="Q53" s="43">
        <v>0.11967592592592592</v>
      </c>
      <c r="R53" s="43">
        <v>0.12405092592592593</v>
      </c>
      <c r="S53" s="43">
        <v>0.11974537037037036</v>
      </c>
      <c r="T53" s="43">
        <v>0.11513888888888889</v>
      </c>
      <c r="U53" s="43"/>
      <c r="V53" s="2"/>
      <c r="W53" s="2"/>
    </row>
    <row r="54" spans="1:21" ht="12.75">
      <c r="A54" s="34" t="s">
        <v>218</v>
      </c>
      <c r="B54" s="43">
        <v>0.11541666666666667</v>
      </c>
      <c r="C54" s="20">
        <v>2012</v>
      </c>
      <c r="D54" s="35" t="s">
        <v>7</v>
      </c>
      <c r="E54" s="47">
        <f t="shared" si="1"/>
        <v>0.0027353161907019</v>
      </c>
      <c r="F54" s="34"/>
      <c r="G54" s="43">
        <v>0.11903935185185184</v>
      </c>
      <c r="H54" s="61">
        <f t="shared" si="2"/>
        <v>0.0036226851851851732</v>
      </c>
      <c r="I54" s="20">
        <v>2007</v>
      </c>
      <c r="J54" s="35" t="s">
        <v>7</v>
      </c>
      <c r="K54" s="34"/>
      <c r="L54" s="43"/>
      <c r="M54" s="43"/>
      <c r="N54" s="43">
        <v>0.11541666666666667</v>
      </c>
      <c r="O54" s="43"/>
      <c r="P54" s="43"/>
      <c r="Q54" s="43"/>
      <c r="R54" s="43"/>
      <c r="S54" s="43"/>
      <c r="T54" s="43"/>
      <c r="U54" s="43"/>
    </row>
    <row r="55" spans="1:23" ht="12.75">
      <c r="A55" s="34" t="s">
        <v>216</v>
      </c>
      <c r="B55" s="43">
        <v>0.11556712962962963</v>
      </c>
      <c r="C55" s="20">
        <v>2018</v>
      </c>
      <c r="D55" s="35" t="s">
        <v>10</v>
      </c>
      <c r="E55" s="47">
        <f t="shared" si="1"/>
        <v>0.0027388820862573678</v>
      </c>
      <c r="F55" s="34"/>
      <c r="G55" s="43">
        <v>0.1158912037037037</v>
      </c>
      <c r="H55" s="61">
        <f t="shared" si="2"/>
        <v>0.00032407407407407385</v>
      </c>
      <c r="I55" s="20">
        <v>2017</v>
      </c>
      <c r="J55" s="35" t="s">
        <v>156</v>
      </c>
      <c r="K55" s="34"/>
      <c r="L55" s="43"/>
      <c r="M55" s="43"/>
      <c r="N55" s="43"/>
      <c r="O55" s="43"/>
      <c r="P55" s="43"/>
      <c r="Q55" s="43">
        <v>0.14229166666666668</v>
      </c>
      <c r="R55" s="43">
        <v>0.12377314814814815</v>
      </c>
      <c r="S55" s="43">
        <v>0.1158912037037037</v>
      </c>
      <c r="T55" s="43">
        <v>0.11556712962962963</v>
      </c>
      <c r="U55" s="77">
        <v>0.1170138888888889</v>
      </c>
      <c r="V55" s="2"/>
      <c r="W55" s="2"/>
    </row>
    <row r="56" spans="1:23" ht="12.75">
      <c r="A56" s="34" t="s">
        <v>305</v>
      </c>
      <c r="B56" s="43">
        <v>0.11564814814814815</v>
      </c>
      <c r="C56" s="20">
        <v>2006</v>
      </c>
      <c r="D56" s="35" t="s">
        <v>7</v>
      </c>
      <c r="E56" s="47">
        <f t="shared" si="1"/>
        <v>0.002740802183864158</v>
      </c>
      <c r="F56" s="34"/>
      <c r="G56" s="34"/>
      <c r="H56" s="34"/>
      <c r="I56" s="34"/>
      <c r="J56" s="35"/>
      <c r="K56" s="34"/>
      <c r="L56" s="34"/>
      <c r="M56" s="35"/>
      <c r="N56" s="43"/>
      <c r="O56" s="43"/>
      <c r="P56" s="43"/>
      <c r="Q56" s="43"/>
      <c r="R56" s="43"/>
      <c r="S56" s="43"/>
      <c r="T56" s="43"/>
      <c r="U56" s="43"/>
      <c r="V56" s="2"/>
      <c r="W56" s="2"/>
    </row>
    <row r="57" spans="1:23" ht="12.75">
      <c r="A57" s="34" t="s">
        <v>287</v>
      </c>
      <c r="B57" s="43">
        <v>0.11572916666666666</v>
      </c>
      <c r="C57" s="20">
        <v>2015</v>
      </c>
      <c r="D57" s="35" t="s">
        <v>7</v>
      </c>
      <c r="E57" s="47">
        <f t="shared" si="1"/>
        <v>0.002742722281470948</v>
      </c>
      <c r="F57" s="34"/>
      <c r="G57" s="43">
        <v>0.11784722222222221</v>
      </c>
      <c r="H57" s="61">
        <f>+G57-B57</f>
        <v>0.0021180555555555536</v>
      </c>
      <c r="I57" s="20">
        <v>2014</v>
      </c>
      <c r="J57" s="35" t="s">
        <v>7</v>
      </c>
      <c r="K57" s="34"/>
      <c r="L57" s="34"/>
      <c r="M57" s="35"/>
      <c r="N57" s="43"/>
      <c r="O57" s="69">
        <v>0.12766203703703705</v>
      </c>
      <c r="P57" s="43">
        <v>0.11784722222222221</v>
      </c>
      <c r="Q57" s="43">
        <v>0.11572916666666666</v>
      </c>
      <c r="R57" s="43">
        <v>0.12414351851851851</v>
      </c>
      <c r="S57" s="43">
        <v>0.11828703703703704</v>
      </c>
      <c r="T57" s="43"/>
      <c r="U57" s="43"/>
      <c r="V57" s="2"/>
      <c r="W57" s="2"/>
    </row>
    <row r="58" spans="1:21" ht="12.75">
      <c r="A58" s="34" t="s">
        <v>476</v>
      </c>
      <c r="B58" s="43">
        <v>0.11583333333333333</v>
      </c>
      <c r="C58" s="20">
        <v>2017</v>
      </c>
      <c r="D58" s="35" t="s">
        <v>71</v>
      </c>
      <c r="E58" s="47">
        <f t="shared" si="1"/>
        <v>0.0027451909783939646</v>
      </c>
      <c r="F58" s="34"/>
      <c r="G58" s="43">
        <v>0.12184027777777778</v>
      </c>
      <c r="H58" s="61">
        <f>+G58-B58</f>
        <v>0.006006944444444454</v>
      </c>
      <c r="I58" s="20">
        <v>2015</v>
      </c>
      <c r="J58" s="35" t="s">
        <v>7</v>
      </c>
      <c r="K58" s="34"/>
      <c r="L58" s="43"/>
      <c r="M58" s="43"/>
      <c r="N58" s="43"/>
      <c r="O58" s="43"/>
      <c r="P58" s="43"/>
      <c r="Q58" s="43">
        <v>0.12184027777777778</v>
      </c>
      <c r="R58" s="43">
        <v>0.12223379629629628</v>
      </c>
      <c r="S58" s="43">
        <v>0.11583333333333333</v>
      </c>
      <c r="T58" s="43"/>
      <c r="U58" s="43"/>
    </row>
    <row r="59" spans="1:21" ht="12.75">
      <c r="A59" s="34" t="s">
        <v>230</v>
      </c>
      <c r="B59" s="43">
        <v>0.11591435185185185</v>
      </c>
      <c r="C59" s="20">
        <v>2018</v>
      </c>
      <c r="D59" s="35" t="s">
        <v>10</v>
      </c>
      <c r="E59" s="47">
        <f t="shared" si="1"/>
        <v>0.0027471110760007547</v>
      </c>
      <c r="F59" s="34"/>
      <c r="G59" s="43">
        <v>0.11675925925925927</v>
      </c>
      <c r="H59" s="61">
        <f>+G59-B59</f>
        <v>0.0008449074074074192</v>
      </c>
      <c r="I59" s="20">
        <v>2017</v>
      </c>
      <c r="J59" s="35" t="s">
        <v>71</v>
      </c>
      <c r="K59" s="34"/>
      <c r="L59" s="43"/>
      <c r="M59" s="43"/>
      <c r="N59" s="43"/>
      <c r="O59" s="43">
        <v>0.1406828703703704</v>
      </c>
      <c r="P59" s="43">
        <v>0.12528935185185186</v>
      </c>
      <c r="Q59" s="43"/>
      <c r="R59" s="43">
        <v>0.12069444444444444</v>
      </c>
      <c r="S59" s="43">
        <v>0.11675925925925927</v>
      </c>
      <c r="T59" s="43">
        <v>0.11591435185185185</v>
      </c>
      <c r="U59" s="89">
        <v>0.11991898148148149</v>
      </c>
    </row>
    <row r="60" spans="1:21" ht="12.75">
      <c r="A60" s="34" t="s">
        <v>225</v>
      </c>
      <c r="B60" s="43">
        <v>0.11606481481481483</v>
      </c>
      <c r="C60" s="20">
        <v>2014</v>
      </c>
      <c r="D60" s="35" t="s">
        <v>7</v>
      </c>
      <c r="E60" s="47">
        <f t="shared" si="1"/>
        <v>0.002750676971556223</v>
      </c>
      <c r="F60" s="34"/>
      <c r="G60" s="43">
        <v>0.12135416666666667</v>
      </c>
      <c r="H60" s="61">
        <f>+G60-B60</f>
        <v>0.005289351851851837</v>
      </c>
      <c r="I60" s="20">
        <v>2013</v>
      </c>
      <c r="J60" s="35" t="s">
        <v>7</v>
      </c>
      <c r="K60" s="34"/>
      <c r="L60" s="43">
        <v>0.13848379629629629</v>
      </c>
      <c r="M60" s="69">
        <v>0.13214120370370372</v>
      </c>
      <c r="N60" s="43">
        <v>0.12842592592592592</v>
      </c>
      <c r="O60" s="43">
        <v>0.12135416666666667</v>
      </c>
      <c r="P60" s="43">
        <v>0.11606481481481483</v>
      </c>
      <c r="Q60" s="43"/>
      <c r="R60" s="43"/>
      <c r="S60" s="43"/>
      <c r="T60" s="43">
        <v>0.1321064814814815</v>
      </c>
      <c r="U60" s="43"/>
    </row>
    <row r="61" spans="1:21" ht="12.75">
      <c r="A61" s="34" t="s">
        <v>398</v>
      </c>
      <c r="B61" s="43">
        <v>0.11630787037037038</v>
      </c>
      <c r="C61" s="20">
        <v>2014</v>
      </c>
      <c r="D61" s="35" t="s">
        <v>10</v>
      </c>
      <c r="E61" s="47">
        <f t="shared" si="1"/>
        <v>0.002756437264376594</v>
      </c>
      <c r="F61" s="34"/>
      <c r="G61" s="43"/>
      <c r="H61" s="61"/>
      <c r="I61" s="20"/>
      <c r="J61" s="35"/>
      <c r="K61" s="34"/>
      <c r="L61" s="43"/>
      <c r="M61" s="69"/>
      <c r="N61" s="43"/>
      <c r="O61" s="43"/>
      <c r="P61" s="43">
        <v>0.11630787037037038</v>
      </c>
      <c r="Q61" s="43"/>
      <c r="R61" s="43"/>
      <c r="S61" s="43"/>
      <c r="T61" s="43">
        <v>0.13690972222222222</v>
      </c>
      <c r="U61" s="43"/>
    </row>
    <row r="62" spans="1:25" s="2" customFormat="1" ht="12.75">
      <c r="A62" s="42" t="s">
        <v>245</v>
      </c>
      <c r="B62" s="77">
        <v>0.11631944444444443</v>
      </c>
      <c r="C62" s="73">
        <v>2019</v>
      </c>
      <c r="D62" s="73" t="s">
        <v>5</v>
      </c>
      <c r="E62" s="74">
        <f>B62/42.195</f>
        <v>0.0027567115640347063</v>
      </c>
      <c r="F62" s="34"/>
      <c r="G62" s="43">
        <v>0.12039351851851852</v>
      </c>
      <c r="H62" s="61">
        <f>+G62-B62</f>
        <v>0.004074074074074091</v>
      </c>
      <c r="I62" s="35">
        <v>2018</v>
      </c>
      <c r="J62" s="35" t="s">
        <v>7</v>
      </c>
      <c r="K62" s="34"/>
      <c r="L62" s="34"/>
      <c r="M62" s="34"/>
      <c r="N62" s="34"/>
      <c r="O62" s="34"/>
      <c r="P62" s="34"/>
      <c r="Q62" s="34"/>
      <c r="R62" s="34"/>
      <c r="S62" s="43">
        <v>0.12484953703703704</v>
      </c>
      <c r="T62" s="43">
        <v>0.12039351851851852</v>
      </c>
      <c r="U62" s="77">
        <v>0.11631944444444443</v>
      </c>
      <c r="Y62" s="66"/>
    </row>
    <row r="63" spans="1:25" ht="12.75">
      <c r="A63" s="34" t="s">
        <v>315</v>
      </c>
      <c r="B63" s="43">
        <v>0.11655092592592593</v>
      </c>
      <c r="C63" s="20">
        <v>2015</v>
      </c>
      <c r="D63" s="35" t="s">
        <v>10</v>
      </c>
      <c r="E63" s="47">
        <f t="shared" si="1"/>
        <v>0.002762197557196965</v>
      </c>
      <c r="F63" s="34"/>
      <c r="G63" s="43">
        <v>0.11918981481481482</v>
      </c>
      <c r="H63" s="61">
        <f>+G63-B63</f>
        <v>0.002638888888888885</v>
      </c>
      <c r="I63" s="20">
        <v>2015</v>
      </c>
      <c r="J63" s="35" t="s">
        <v>10</v>
      </c>
      <c r="K63" s="34"/>
      <c r="L63" s="34"/>
      <c r="M63" s="118"/>
      <c r="N63" s="34"/>
      <c r="O63" s="34"/>
      <c r="P63" s="43">
        <v>0.12479166666666668</v>
      </c>
      <c r="Q63" s="43">
        <v>0.11655092592592593</v>
      </c>
      <c r="R63" s="43"/>
      <c r="S63" s="35"/>
      <c r="T63" s="43"/>
      <c r="U63" s="43"/>
      <c r="V63" s="2"/>
      <c r="W63" s="2"/>
      <c r="Y63" s="59"/>
    </row>
    <row r="64" spans="1:20" ht="12.75">
      <c r="A64" s="34" t="s">
        <v>205</v>
      </c>
      <c r="B64" s="43">
        <v>0.11655092592592593</v>
      </c>
      <c r="C64" s="20">
        <v>1993</v>
      </c>
      <c r="D64" s="35" t="s">
        <v>157</v>
      </c>
      <c r="E64" s="47">
        <f t="shared" si="1"/>
        <v>0.002762197557196965</v>
      </c>
      <c r="F64" s="34"/>
      <c r="G64" s="43"/>
      <c r="H64" s="34"/>
      <c r="I64" s="34"/>
      <c r="J64" s="35"/>
      <c r="K64" s="34"/>
      <c r="L64" s="43">
        <v>0.1234837962962963</v>
      </c>
      <c r="M64" s="35"/>
      <c r="N64" s="43"/>
      <c r="O64" s="43"/>
      <c r="P64" s="43"/>
      <c r="Q64" s="43"/>
      <c r="R64" s="43"/>
      <c r="S64" s="43"/>
      <c r="T64" s="43"/>
    </row>
    <row r="65" spans="1:21" ht="12.75">
      <c r="A65" s="34" t="s">
        <v>407</v>
      </c>
      <c r="B65" s="43">
        <v>0.11693287037037037</v>
      </c>
      <c r="C65" s="20">
        <v>2014</v>
      </c>
      <c r="D65" s="35" t="s">
        <v>7</v>
      </c>
      <c r="E65" s="47">
        <f t="shared" si="1"/>
        <v>0.0027712494459146905</v>
      </c>
      <c r="F65" s="34"/>
      <c r="G65" s="43">
        <v>0.11951388888888888</v>
      </c>
      <c r="H65" s="61">
        <f>+G65-B65</f>
        <v>0.0025810185185185103</v>
      </c>
      <c r="I65" s="20">
        <v>2013</v>
      </c>
      <c r="J65" s="35" t="s">
        <v>7</v>
      </c>
      <c r="K65" s="34"/>
      <c r="L65" s="43"/>
      <c r="M65" s="69"/>
      <c r="N65" s="43">
        <v>0.12140046296296296</v>
      </c>
      <c r="O65" s="43">
        <v>0.11951388888888888</v>
      </c>
      <c r="P65" s="43">
        <v>0.11693287037037037</v>
      </c>
      <c r="Q65" s="43">
        <v>0.11726851851851851</v>
      </c>
      <c r="R65" s="43">
        <v>0.13751157407407408</v>
      </c>
      <c r="S65" s="43">
        <v>0.1315162037037037</v>
      </c>
      <c r="T65" s="43">
        <v>0.13064814814814815</v>
      </c>
      <c r="U65" s="43"/>
    </row>
    <row r="66" spans="1:21" ht="12.75">
      <c r="A66" s="34" t="s">
        <v>231</v>
      </c>
      <c r="B66" s="43">
        <v>0.11693287037037037</v>
      </c>
      <c r="C66" s="20">
        <v>2013</v>
      </c>
      <c r="D66" s="35" t="s">
        <v>7</v>
      </c>
      <c r="E66" s="47">
        <f t="shared" si="1"/>
        <v>0.0027712494459146905</v>
      </c>
      <c r="F66" s="34"/>
      <c r="G66" s="43"/>
      <c r="H66" s="61"/>
      <c r="I66" s="34"/>
      <c r="J66" s="35"/>
      <c r="K66" s="34"/>
      <c r="L66" s="34"/>
      <c r="M66" s="35"/>
      <c r="N66" s="43"/>
      <c r="O66" s="43">
        <v>0.11693287037037037</v>
      </c>
      <c r="P66" s="43"/>
      <c r="Q66" s="43">
        <v>0.11778935185185185</v>
      </c>
      <c r="R66" s="43"/>
      <c r="S66" s="43"/>
      <c r="T66" s="43"/>
      <c r="U66" s="43"/>
    </row>
    <row r="67" spans="1:25" ht="12.75">
      <c r="A67" s="34" t="s">
        <v>220</v>
      </c>
      <c r="B67" s="43">
        <v>0.11724537037037037</v>
      </c>
      <c r="C67" s="20">
        <v>2014</v>
      </c>
      <c r="D67" s="35" t="s">
        <v>180</v>
      </c>
      <c r="E67" s="47">
        <f t="shared" si="1"/>
        <v>0.002778655536683739</v>
      </c>
      <c r="F67" s="34"/>
      <c r="G67" s="43"/>
      <c r="H67" s="34"/>
      <c r="I67" s="34"/>
      <c r="J67" s="35"/>
      <c r="K67" s="34"/>
      <c r="L67" s="43"/>
      <c r="M67" s="35"/>
      <c r="N67" s="43"/>
      <c r="O67" s="43"/>
      <c r="P67" s="43">
        <v>0.11724537037037037</v>
      </c>
      <c r="Q67" s="43"/>
      <c r="R67" s="43"/>
      <c r="S67" s="43"/>
      <c r="T67" s="43"/>
      <c r="Y67" s="59"/>
    </row>
    <row r="68" spans="1:25" ht="12.75">
      <c r="A68" s="34" t="s">
        <v>235</v>
      </c>
      <c r="B68" s="43">
        <v>0.11728009259259259</v>
      </c>
      <c r="C68" s="20">
        <v>2016</v>
      </c>
      <c r="D68" s="35" t="s">
        <v>52</v>
      </c>
      <c r="E68" s="47">
        <f t="shared" si="1"/>
        <v>0.0027794784356580775</v>
      </c>
      <c r="F68" s="34"/>
      <c r="G68" s="43">
        <v>0.11847222222222221</v>
      </c>
      <c r="H68" s="61">
        <f>+G68-B68</f>
        <v>0.0011921296296296263</v>
      </c>
      <c r="I68" s="20">
        <v>2014</v>
      </c>
      <c r="J68" s="35" t="s">
        <v>7</v>
      </c>
      <c r="K68" s="34"/>
      <c r="L68" s="43"/>
      <c r="M68" s="69">
        <v>0.1257986111111111</v>
      </c>
      <c r="N68" s="43">
        <v>0.12186342592592592</v>
      </c>
      <c r="O68" s="43">
        <v>0.12100694444444444</v>
      </c>
      <c r="P68" s="43">
        <v>0.11847222222222221</v>
      </c>
      <c r="Q68" s="43"/>
      <c r="R68" s="43">
        <v>0.11728009259259259</v>
      </c>
      <c r="S68" s="43"/>
      <c r="T68" s="43"/>
      <c r="Y68" s="59"/>
    </row>
    <row r="69" spans="1:21" ht="12.75">
      <c r="A69" s="34" t="s">
        <v>236</v>
      </c>
      <c r="B69" s="43">
        <v>0.11733796296296296</v>
      </c>
      <c r="C69" s="20">
        <v>2017</v>
      </c>
      <c r="D69" s="35" t="s">
        <v>7</v>
      </c>
      <c r="E69" s="47">
        <f t="shared" si="1"/>
        <v>0.002780849933948642</v>
      </c>
      <c r="F69" s="34"/>
      <c r="G69" s="43">
        <v>0.1208101851851852</v>
      </c>
      <c r="H69" s="61">
        <f>+G69-B69</f>
        <v>0.0034722222222222376</v>
      </c>
      <c r="I69" s="20">
        <v>2010</v>
      </c>
      <c r="J69" s="35" t="s">
        <v>7</v>
      </c>
      <c r="K69" s="34"/>
      <c r="L69" s="43">
        <v>0.1208101851851852</v>
      </c>
      <c r="M69" s="69">
        <v>0.12349537037037038</v>
      </c>
      <c r="N69" s="43"/>
      <c r="O69" s="43"/>
      <c r="P69" s="43"/>
      <c r="Q69" s="43"/>
      <c r="R69" s="43">
        <v>0.14527777777777778</v>
      </c>
      <c r="S69" s="43">
        <v>0.11733796296296296</v>
      </c>
      <c r="T69" s="43">
        <v>0.13212962962962962</v>
      </c>
      <c r="U69" s="43"/>
    </row>
    <row r="70" spans="1:25" ht="12.75">
      <c r="A70" s="34" t="s">
        <v>224</v>
      </c>
      <c r="B70" s="43">
        <v>0.11747685185185186</v>
      </c>
      <c r="C70" s="20">
        <v>2015</v>
      </c>
      <c r="D70" s="35" t="s">
        <v>7</v>
      </c>
      <c r="E70" s="47">
        <f t="shared" si="1"/>
        <v>0.0027841415298459973</v>
      </c>
      <c r="F70" s="34"/>
      <c r="G70" s="43">
        <v>0.1252662037037037</v>
      </c>
      <c r="H70" s="61">
        <f>+G70-B70</f>
        <v>0.007789351851851839</v>
      </c>
      <c r="I70" s="20">
        <v>2014</v>
      </c>
      <c r="J70" s="35" t="s">
        <v>7</v>
      </c>
      <c r="K70" s="34"/>
      <c r="L70" s="34"/>
      <c r="M70" s="34"/>
      <c r="N70" s="43">
        <v>0.13246527777777778</v>
      </c>
      <c r="O70" s="43">
        <v>0.12943287037037038</v>
      </c>
      <c r="P70" s="43">
        <v>0.1252662037037037</v>
      </c>
      <c r="Q70" s="43">
        <v>0.11747685185185186</v>
      </c>
      <c r="R70" s="43">
        <v>0.12136574074074075</v>
      </c>
      <c r="S70" s="43">
        <v>0.12327546296296295</v>
      </c>
      <c r="T70" s="43">
        <v>0.12306712962962962</v>
      </c>
      <c r="U70" s="43"/>
      <c r="Y70" s="59"/>
    </row>
    <row r="71" spans="1:25" ht="12.75">
      <c r="A71" s="34" t="s">
        <v>353</v>
      </c>
      <c r="B71" s="43">
        <v>0.11751157407407407</v>
      </c>
      <c r="C71" s="20">
        <v>2013</v>
      </c>
      <c r="D71" s="35" t="s">
        <v>171</v>
      </c>
      <c r="E71" s="47">
        <f aca="true" t="shared" si="3" ref="E71:E102">B71/42.195</f>
        <v>0.002784964428820336</v>
      </c>
      <c r="F71" s="34"/>
      <c r="G71" s="43"/>
      <c r="H71" s="61"/>
      <c r="I71" s="20"/>
      <c r="J71" s="35"/>
      <c r="K71" s="34"/>
      <c r="L71" s="35"/>
      <c r="M71" s="35"/>
      <c r="N71" s="35"/>
      <c r="O71" s="43">
        <v>0.11751157407407407</v>
      </c>
      <c r="P71" s="35"/>
      <c r="Q71" s="35"/>
      <c r="R71" s="35"/>
      <c r="S71" s="43">
        <v>0.12065972222222222</v>
      </c>
      <c r="T71" s="43">
        <v>0.1215625</v>
      </c>
      <c r="U71" s="43"/>
      <c r="Y71" s="59"/>
    </row>
    <row r="72" spans="1:25" ht="12.75">
      <c r="A72" s="34" t="s">
        <v>477</v>
      </c>
      <c r="B72" s="43">
        <v>0.11765046296296296</v>
      </c>
      <c r="C72" s="20">
        <v>2015</v>
      </c>
      <c r="D72" s="35" t="s">
        <v>7</v>
      </c>
      <c r="E72" s="47">
        <f t="shared" si="3"/>
        <v>0.002788256024717691</v>
      </c>
      <c r="F72" s="34"/>
      <c r="G72" s="43"/>
      <c r="H72" s="61"/>
      <c r="I72" s="20"/>
      <c r="J72" s="35"/>
      <c r="K72" s="34"/>
      <c r="L72" s="43">
        <v>0.1439814814814815</v>
      </c>
      <c r="M72" s="43">
        <v>0.13493055555555555</v>
      </c>
      <c r="N72" s="43">
        <v>0.16738425925925926</v>
      </c>
      <c r="O72" s="43"/>
      <c r="P72" s="43"/>
      <c r="Q72" s="43">
        <v>0.11765046296296296</v>
      </c>
      <c r="R72" s="43"/>
      <c r="S72" s="35"/>
      <c r="T72" s="43"/>
      <c r="U72" s="43"/>
      <c r="Y72" s="59"/>
    </row>
    <row r="73" spans="1:25" ht="12.75">
      <c r="A73" s="34" t="s">
        <v>388</v>
      </c>
      <c r="B73" s="43">
        <v>0.11778935185185185</v>
      </c>
      <c r="C73" s="20">
        <v>1995</v>
      </c>
      <c r="D73" s="35"/>
      <c r="E73" s="47">
        <f t="shared" si="3"/>
        <v>0.0027915476206150456</v>
      </c>
      <c r="F73" s="34"/>
      <c r="G73" s="34"/>
      <c r="H73" s="34"/>
      <c r="I73" s="34"/>
      <c r="J73" s="35"/>
      <c r="K73" s="34"/>
      <c r="L73" s="34"/>
      <c r="M73" s="35"/>
      <c r="N73" s="43"/>
      <c r="O73" s="43"/>
      <c r="P73" s="43"/>
      <c r="Q73" s="43"/>
      <c r="R73" s="43"/>
      <c r="S73" s="43"/>
      <c r="T73" s="43"/>
      <c r="U73" s="43"/>
      <c r="Y73" s="59"/>
    </row>
    <row r="74" spans="1:25" ht="12.75">
      <c r="A74" s="34" t="s">
        <v>478</v>
      </c>
      <c r="B74" s="43">
        <v>0.11788194444444444</v>
      </c>
      <c r="C74" s="20">
        <v>1993</v>
      </c>
      <c r="D74" s="35" t="s">
        <v>7</v>
      </c>
      <c r="E74" s="47">
        <f t="shared" si="3"/>
        <v>0.002793742017879949</v>
      </c>
      <c r="F74" s="34"/>
      <c r="G74" s="34"/>
      <c r="H74" s="34"/>
      <c r="I74" s="34"/>
      <c r="J74" s="35"/>
      <c r="K74" s="34"/>
      <c r="L74" s="34"/>
      <c r="M74" s="35"/>
      <c r="N74" s="43"/>
      <c r="O74" s="43"/>
      <c r="P74" s="43"/>
      <c r="Q74" s="43"/>
      <c r="R74" s="43"/>
      <c r="S74" s="43"/>
      <c r="T74" s="43"/>
      <c r="U74" s="43"/>
      <c r="Y74" s="59"/>
    </row>
    <row r="75" spans="1:25" ht="12.75">
      <c r="A75" s="34" t="s">
        <v>234</v>
      </c>
      <c r="B75" s="43">
        <v>0.11798611111111111</v>
      </c>
      <c r="C75" s="20">
        <v>2017</v>
      </c>
      <c r="D75" s="35" t="s">
        <v>155</v>
      </c>
      <c r="E75" s="47">
        <f t="shared" si="3"/>
        <v>0.002796210714802965</v>
      </c>
      <c r="F75" s="34"/>
      <c r="G75" s="43">
        <v>0.12042824074074072</v>
      </c>
      <c r="H75" s="61">
        <f>+G75-B75</f>
        <v>0.0024421296296296136</v>
      </c>
      <c r="I75" s="20">
        <v>2014</v>
      </c>
      <c r="J75" s="35" t="s">
        <v>7</v>
      </c>
      <c r="K75" s="34"/>
      <c r="L75" s="43">
        <v>0.12424768518518518</v>
      </c>
      <c r="M75" s="43">
        <v>0.13695601851851852</v>
      </c>
      <c r="N75" s="43"/>
      <c r="O75" s="43"/>
      <c r="P75" s="43">
        <v>0.12042824074074072</v>
      </c>
      <c r="Q75" s="43"/>
      <c r="R75" s="43"/>
      <c r="S75" s="43">
        <v>0.11798611111111111</v>
      </c>
      <c r="T75" s="43"/>
      <c r="U75" s="77">
        <v>0.12630787037037036</v>
      </c>
      <c r="Y75" s="59"/>
    </row>
    <row r="76" spans="1:25" ht="12.75">
      <c r="A76" s="34" t="s">
        <v>302</v>
      </c>
      <c r="B76" s="43">
        <v>0.11829861111111112</v>
      </c>
      <c r="C76" s="20">
        <v>2016</v>
      </c>
      <c r="D76" s="35" t="s">
        <v>52</v>
      </c>
      <c r="E76" s="47">
        <f t="shared" si="3"/>
        <v>0.0028036168055720137</v>
      </c>
      <c r="F76" s="34"/>
      <c r="G76" s="43">
        <v>0.11846064814814815</v>
      </c>
      <c r="H76" s="61">
        <f>+G76-B76</f>
        <v>0.00016203703703702999</v>
      </c>
      <c r="I76" s="35">
        <v>2014</v>
      </c>
      <c r="J76" s="35" t="s">
        <v>10</v>
      </c>
      <c r="K76" s="34"/>
      <c r="L76" s="34"/>
      <c r="M76" s="35"/>
      <c r="N76" s="43"/>
      <c r="O76" s="43"/>
      <c r="P76" s="43">
        <v>0.11846064814814815</v>
      </c>
      <c r="Q76" s="43"/>
      <c r="R76" s="43">
        <v>0.11829861111111112</v>
      </c>
      <c r="S76" s="43">
        <v>0.12180555555555556</v>
      </c>
      <c r="T76" s="43"/>
      <c r="Y76" s="59"/>
    </row>
    <row r="77" spans="1:25" ht="12.75">
      <c r="A77" s="34" t="s">
        <v>385</v>
      </c>
      <c r="B77" s="43">
        <v>0.11837962962962963</v>
      </c>
      <c r="C77" s="20">
        <v>2014</v>
      </c>
      <c r="D77" s="35" t="s">
        <v>7</v>
      </c>
      <c r="E77" s="47">
        <f t="shared" si="3"/>
        <v>0.002805536903178804</v>
      </c>
      <c r="F77" s="34"/>
      <c r="G77" s="43">
        <v>0.12230324074074074</v>
      </c>
      <c r="H77" s="61">
        <f>+G77-B77</f>
        <v>0.003923611111111114</v>
      </c>
      <c r="I77" s="35">
        <v>2012</v>
      </c>
      <c r="J77" s="35" t="s">
        <v>7</v>
      </c>
      <c r="K77" s="34"/>
      <c r="L77" s="34"/>
      <c r="M77" s="35"/>
      <c r="N77" s="43"/>
      <c r="O77" s="43"/>
      <c r="P77" s="43">
        <v>0.11837962962962963</v>
      </c>
      <c r="Q77" s="43">
        <v>0.11942129629629629</v>
      </c>
      <c r="R77" s="43"/>
      <c r="S77" s="43"/>
      <c r="T77" s="43"/>
      <c r="Y77" s="59"/>
    </row>
    <row r="78" spans="1:25" ht="12.75">
      <c r="A78" s="34" t="s">
        <v>479</v>
      </c>
      <c r="B78" s="43">
        <v>0.11862268518518519</v>
      </c>
      <c r="C78" s="20">
        <v>2011</v>
      </c>
      <c r="D78" s="35" t="s">
        <v>7</v>
      </c>
      <c r="E78" s="47">
        <f t="shared" si="3"/>
        <v>0.002811297195999175</v>
      </c>
      <c r="F78" s="34"/>
      <c r="G78" s="43">
        <v>0.12002314814814814</v>
      </c>
      <c r="H78" s="34"/>
      <c r="I78" s="20">
        <v>2010</v>
      </c>
      <c r="J78" s="35" t="s">
        <v>6</v>
      </c>
      <c r="K78" s="34"/>
      <c r="L78" s="43">
        <v>0.12002314814814814</v>
      </c>
      <c r="M78" s="69">
        <v>0.11862268518518519</v>
      </c>
      <c r="N78" s="43"/>
      <c r="O78" s="43"/>
      <c r="P78" s="43"/>
      <c r="Q78" s="43"/>
      <c r="R78" s="43"/>
      <c r="S78" s="43">
        <v>0.12696759259259258</v>
      </c>
      <c r="T78" s="43">
        <v>0.12729166666666666</v>
      </c>
      <c r="U78" s="43"/>
      <c r="Y78" s="59"/>
    </row>
    <row r="79" spans="1:25" ht="12.75">
      <c r="A79" s="34" t="s">
        <v>304</v>
      </c>
      <c r="B79" s="43">
        <v>0.11896990740740741</v>
      </c>
      <c r="C79" s="20">
        <v>2010</v>
      </c>
      <c r="D79" s="35" t="s">
        <v>8</v>
      </c>
      <c r="E79" s="47">
        <f t="shared" si="3"/>
        <v>0.002819526185742562</v>
      </c>
      <c r="F79" s="34"/>
      <c r="G79" s="43">
        <v>0.12331018518518518</v>
      </c>
      <c r="H79" s="61">
        <f>+G79-B79</f>
        <v>0.004340277777777762</v>
      </c>
      <c r="I79" s="20">
        <v>1999</v>
      </c>
      <c r="J79" s="35" t="s">
        <v>5</v>
      </c>
      <c r="K79" s="34"/>
      <c r="L79" s="43">
        <v>0.11896990740740741</v>
      </c>
      <c r="M79" s="43">
        <v>0.11986111111111113</v>
      </c>
      <c r="N79" s="43">
        <v>0.12045138888888889</v>
      </c>
      <c r="O79" s="43">
        <v>0.12052083333333334</v>
      </c>
      <c r="P79" s="43">
        <v>0.11997685185185185</v>
      </c>
      <c r="Q79" s="43">
        <v>0.11959490740740741</v>
      </c>
      <c r="R79" s="43">
        <v>0.12394675925925926</v>
      </c>
      <c r="S79" s="43">
        <v>0.12017361111111112</v>
      </c>
      <c r="T79" s="43">
        <v>0.13502314814814814</v>
      </c>
      <c r="U79" s="43"/>
      <c r="Y79" s="59"/>
    </row>
    <row r="80" spans="1:23" ht="12.75">
      <c r="A80" s="34" t="s">
        <v>532</v>
      </c>
      <c r="B80" s="17">
        <v>0.1193287037037037</v>
      </c>
      <c r="C80" s="20">
        <v>2015</v>
      </c>
      <c r="D80" s="35" t="s">
        <v>71</v>
      </c>
      <c r="E80" s="47">
        <f>B80/42.195</f>
        <v>0.0028280294751440622</v>
      </c>
      <c r="F80" s="34"/>
      <c r="G80" s="43">
        <v>0.12016203703703704</v>
      </c>
      <c r="H80" s="61">
        <f>+G80-B80</f>
        <v>0.0008333333333333387</v>
      </c>
      <c r="I80" s="20">
        <v>2014</v>
      </c>
      <c r="J80" s="35" t="s">
        <v>7</v>
      </c>
      <c r="K80" s="34"/>
      <c r="L80" s="43">
        <v>0.12462962962962963</v>
      </c>
      <c r="M80" s="43">
        <v>0.13152777777777777</v>
      </c>
      <c r="N80" s="43">
        <v>0.14738425925925927</v>
      </c>
      <c r="O80" s="43">
        <v>0.12336805555555556</v>
      </c>
      <c r="P80" s="43">
        <v>0.12016203703703704</v>
      </c>
      <c r="Q80" s="17">
        <v>0.1193287037037037</v>
      </c>
      <c r="R80" s="43">
        <v>0.1361226851851852</v>
      </c>
      <c r="S80" s="43">
        <v>0.12714120370370371</v>
      </c>
      <c r="T80" s="43">
        <v>0.13760416666666667</v>
      </c>
      <c r="U80" s="43"/>
      <c r="W80" s="6"/>
    </row>
    <row r="81" spans="1:25" ht="12.75">
      <c r="A81" s="34" t="s">
        <v>387</v>
      </c>
      <c r="B81" s="43">
        <v>0.11935185185185186</v>
      </c>
      <c r="C81" s="20">
        <v>1988</v>
      </c>
      <c r="D81" s="35" t="s">
        <v>7</v>
      </c>
      <c r="E81" s="47">
        <f t="shared" si="3"/>
        <v>0.002828578074460288</v>
      </c>
      <c r="F81" s="34"/>
      <c r="G81" s="43"/>
      <c r="H81" s="61"/>
      <c r="I81" s="20"/>
      <c r="J81" s="35"/>
      <c r="K81" s="34"/>
      <c r="L81" s="43"/>
      <c r="M81" s="43"/>
      <c r="N81" s="43"/>
      <c r="O81" s="43"/>
      <c r="P81" s="43"/>
      <c r="Q81" s="43"/>
      <c r="R81" s="43"/>
      <c r="S81" s="43"/>
      <c r="T81" s="43">
        <v>0.17085648148148147</v>
      </c>
      <c r="U81" s="43"/>
      <c r="Y81" s="59"/>
    </row>
    <row r="82" spans="1:25" ht="12.75">
      <c r="A82" s="34" t="s">
        <v>221</v>
      </c>
      <c r="B82" s="43">
        <v>0.11959490740740741</v>
      </c>
      <c r="C82" s="20">
        <v>2010</v>
      </c>
      <c r="D82" s="35" t="s">
        <v>8</v>
      </c>
      <c r="E82" s="47">
        <f t="shared" si="3"/>
        <v>0.002834338367280659</v>
      </c>
      <c r="F82" s="34"/>
      <c r="G82" s="34"/>
      <c r="H82" s="34"/>
      <c r="I82" s="34"/>
      <c r="J82" s="35"/>
      <c r="K82" s="34"/>
      <c r="L82" s="43">
        <v>0.11959490740740741</v>
      </c>
      <c r="M82" s="35"/>
      <c r="N82" s="43"/>
      <c r="O82" s="43">
        <v>0.1284837962962963</v>
      </c>
      <c r="P82" s="43"/>
      <c r="Q82" s="43"/>
      <c r="R82" s="43"/>
      <c r="S82" s="43"/>
      <c r="T82" s="43"/>
      <c r="U82" s="43"/>
      <c r="Y82" s="59"/>
    </row>
    <row r="83" spans="1:25" ht="12.75">
      <c r="A83" s="34" t="s">
        <v>278</v>
      </c>
      <c r="B83" s="43">
        <v>0.11961805555555556</v>
      </c>
      <c r="C83" s="20">
        <v>2005</v>
      </c>
      <c r="D83" s="35" t="s">
        <v>7</v>
      </c>
      <c r="E83" s="47">
        <f t="shared" si="3"/>
        <v>0.002834886966596885</v>
      </c>
      <c r="F83" s="34"/>
      <c r="G83" s="34"/>
      <c r="H83" s="34"/>
      <c r="I83" s="34"/>
      <c r="J83" s="35"/>
      <c r="K83" s="34"/>
      <c r="L83" s="34"/>
      <c r="M83" s="35"/>
      <c r="N83" s="43"/>
      <c r="O83" s="43"/>
      <c r="P83" s="43"/>
      <c r="Q83" s="43"/>
      <c r="R83" s="43"/>
      <c r="S83" s="43"/>
      <c r="T83" s="43"/>
      <c r="U83" s="43"/>
      <c r="Y83" s="59"/>
    </row>
    <row r="84" spans="1:25" ht="12.75">
      <c r="A84" s="34" t="s">
        <v>328</v>
      </c>
      <c r="B84" s="43">
        <v>0.11965277777777777</v>
      </c>
      <c r="C84" s="20">
        <v>2011</v>
      </c>
      <c r="D84" s="35" t="s">
        <v>7</v>
      </c>
      <c r="E84" s="47">
        <f t="shared" si="3"/>
        <v>0.0028357098655712233</v>
      </c>
      <c r="F84" s="34"/>
      <c r="G84" s="43">
        <v>0.12327546296296295</v>
      </c>
      <c r="H84" s="61">
        <f>+G84-B84</f>
        <v>0.0036226851851851732</v>
      </c>
      <c r="I84" s="20">
        <v>2010</v>
      </c>
      <c r="J84" s="35" t="s">
        <v>10</v>
      </c>
      <c r="K84" s="34"/>
      <c r="L84" s="43">
        <v>0.12327546296296295</v>
      </c>
      <c r="M84" s="69">
        <v>0.11965277777777777</v>
      </c>
      <c r="N84" s="43">
        <v>0.12195601851851852</v>
      </c>
      <c r="O84" s="43"/>
      <c r="P84" s="43"/>
      <c r="Q84" s="43">
        <v>0.12009259259259258</v>
      </c>
      <c r="R84" s="43"/>
      <c r="S84" s="43"/>
      <c r="T84" s="43">
        <v>0.12343749999999999</v>
      </c>
      <c r="U84" s="43"/>
      <c r="Y84" s="59"/>
    </row>
    <row r="85" spans="1:25" ht="12.75">
      <c r="A85" s="34" t="s">
        <v>480</v>
      </c>
      <c r="B85" s="43">
        <v>0.12002314814814814</v>
      </c>
      <c r="C85" s="20"/>
      <c r="D85" s="35"/>
      <c r="E85" s="47">
        <f t="shared" si="3"/>
        <v>0.0028444874546308366</v>
      </c>
      <c r="F85" s="34"/>
      <c r="G85" s="34"/>
      <c r="H85" s="34"/>
      <c r="I85" s="34"/>
      <c r="J85" s="35"/>
      <c r="K85" s="34"/>
      <c r="L85" s="34"/>
      <c r="M85" s="35"/>
      <c r="N85" s="43"/>
      <c r="O85" s="43"/>
      <c r="P85" s="43"/>
      <c r="Q85" s="43"/>
      <c r="R85" s="43"/>
      <c r="S85" s="43"/>
      <c r="T85" s="43"/>
      <c r="U85" s="43"/>
      <c r="Y85" s="59"/>
    </row>
    <row r="86" spans="1:25" ht="12.75">
      <c r="A86" s="34" t="s">
        <v>291</v>
      </c>
      <c r="B86" s="43">
        <v>0.12002314814814814</v>
      </c>
      <c r="C86" s="20">
        <v>2003</v>
      </c>
      <c r="D86" s="35" t="s">
        <v>7</v>
      </c>
      <c r="E86" s="47">
        <f t="shared" si="3"/>
        <v>0.0028444874546308366</v>
      </c>
      <c r="F86" s="34"/>
      <c r="G86" s="34"/>
      <c r="H86" s="34"/>
      <c r="I86" s="34"/>
      <c r="J86" s="35"/>
      <c r="K86" s="34"/>
      <c r="L86" s="34"/>
      <c r="M86" s="35"/>
      <c r="N86" s="43"/>
      <c r="O86" s="43"/>
      <c r="P86" s="43"/>
      <c r="Q86" s="43"/>
      <c r="R86" s="43"/>
      <c r="S86" s="43"/>
      <c r="T86" s="43"/>
      <c r="U86" s="43"/>
      <c r="Y86" s="59"/>
    </row>
    <row r="87" spans="1:21" ht="12.75">
      <c r="A87" s="34" t="s">
        <v>301</v>
      </c>
      <c r="B87" s="43">
        <v>0.12002314814814814</v>
      </c>
      <c r="C87" s="20">
        <v>1996</v>
      </c>
      <c r="D87" s="35"/>
      <c r="E87" s="47">
        <f t="shared" si="3"/>
        <v>0.0028444874546308366</v>
      </c>
      <c r="F87" s="34"/>
      <c r="G87" s="34"/>
      <c r="H87" s="34"/>
      <c r="I87" s="34"/>
      <c r="J87" s="35"/>
      <c r="K87" s="34"/>
      <c r="L87" s="34"/>
      <c r="M87" s="35"/>
      <c r="N87" s="43"/>
      <c r="O87" s="43"/>
      <c r="P87" s="43">
        <v>0.1287384259259259</v>
      </c>
      <c r="Q87" s="43"/>
      <c r="R87" s="43"/>
      <c r="S87" s="43"/>
      <c r="T87" s="43"/>
      <c r="U87" s="43"/>
    </row>
    <row r="88" spans="1:25" ht="12.75">
      <c r="A88" s="34" t="s">
        <v>420</v>
      </c>
      <c r="B88" s="43">
        <v>0.12010416666666668</v>
      </c>
      <c r="C88" s="20">
        <v>2003</v>
      </c>
      <c r="D88" s="35" t="s">
        <v>5</v>
      </c>
      <c r="E88" s="47">
        <f t="shared" si="3"/>
        <v>0.002846407552237627</v>
      </c>
      <c r="F88" s="34"/>
      <c r="G88" s="34"/>
      <c r="H88" s="34"/>
      <c r="I88" s="34"/>
      <c r="J88" s="35"/>
      <c r="K88" s="34"/>
      <c r="L88" s="34"/>
      <c r="M88" s="35"/>
      <c r="N88" s="43">
        <v>0.1408449074074074</v>
      </c>
      <c r="O88" s="43">
        <v>0.15800925925925927</v>
      </c>
      <c r="P88" s="43"/>
      <c r="Q88" s="43">
        <v>0.1396875</v>
      </c>
      <c r="R88" s="43">
        <v>0.17256944444444444</v>
      </c>
      <c r="S88" s="43"/>
      <c r="T88" s="43"/>
      <c r="Y88" s="59"/>
    </row>
    <row r="89" spans="1:20" s="2" customFormat="1" ht="12.75">
      <c r="A89" s="34" t="s">
        <v>316</v>
      </c>
      <c r="B89" s="43">
        <v>0.12012731481481481</v>
      </c>
      <c r="C89" s="20">
        <v>2017</v>
      </c>
      <c r="D89" s="35" t="s">
        <v>7</v>
      </c>
      <c r="E89" s="47">
        <f t="shared" si="3"/>
        <v>0.0028469561515538527</v>
      </c>
      <c r="F89" s="34"/>
      <c r="G89" s="43">
        <v>0.12368055555555556</v>
      </c>
      <c r="H89" s="61">
        <f>+G89-B89</f>
        <v>0.0035532407407407457</v>
      </c>
      <c r="I89" s="20">
        <v>2016</v>
      </c>
      <c r="J89" s="35" t="s">
        <v>7</v>
      </c>
      <c r="K89" s="34"/>
      <c r="L89" s="43"/>
      <c r="M89" s="43"/>
      <c r="N89" s="43"/>
      <c r="O89" s="43"/>
      <c r="P89" s="43">
        <v>0.13769675925925925</v>
      </c>
      <c r="Q89" s="43">
        <v>0.13657407407407407</v>
      </c>
      <c r="R89" s="43">
        <v>0.12368055555555556</v>
      </c>
      <c r="S89" s="43">
        <v>0.12012731481481481</v>
      </c>
      <c r="T89" s="43">
        <v>0.13826388888888888</v>
      </c>
    </row>
    <row r="90" spans="1:25" s="2" customFormat="1" ht="12.75">
      <c r="A90" s="34" t="s">
        <v>223</v>
      </c>
      <c r="B90" s="43">
        <v>0.12034722222222222</v>
      </c>
      <c r="C90" s="20">
        <v>2018</v>
      </c>
      <c r="D90" s="35" t="s">
        <v>10</v>
      </c>
      <c r="E90" s="47">
        <f t="shared" si="3"/>
        <v>0.0028521678450579976</v>
      </c>
      <c r="F90" s="34"/>
      <c r="G90" s="43">
        <v>0.12633101851851852</v>
      </c>
      <c r="H90" s="61">
        <f>+G90-B90</f>
        <v>0.0059837962962963065</v>
      </c>
      <c r="I90" s="20">
        <v>2017</v>
      </c>
      <c r="J90" s="35" t="s">
        <v>7</v>
      </c>
      <c r="K90" s="34"/>
      <c r="L90" s="34"/>
      <c r="M90" s="34"/>
      <c r="N90" s="34"/>
      <c r="O90" s="43"/>
      <c r="P90" s="43"/>
      <c r="Q90" s="43"/>
      <c r="R90" s="43"/>
      <c r="S90" s="43">
        <v>0.12633101851851852</v>
      </c>
      <c r="T90" s="43">
        <v>0.12034722222222222</v>
      </c>
      <c r="U90" s="43"/>
      <c r="Y90" s="66"/>
    </row>
    <row r="91" spans="1:21" s="2" customFormat="1" ht="12.75">
      <c r="A91" s="34" t="s">
        <v>252</v>
      </c>
      <c r="B91" s="43">
        <v>0.12055555555555557</v>
      </c>
      <c r="C91" s="35">
        <v>2019</v>
      </c>
      <c r="D91" s="35" t="s">
        <v>52</v>
      </c>
      <c r="E91" s="47">
        <f>B91/42.195</f>
        <v>0.0028571052389040306</v>
      </c>
      <c r="F91" s="34"/>
      <c r="G91" s="43">
        <v>0.12497685185185185</v>
      </c>
      <c r="H91" s="61">
        <f>+G91-B91</f>
        <v>0.004421296296296284</v>
      </c>
      <c r="I91" s="35">
        <v>2018</v>
      </c>
      <c r="J91" s="35" t="s">
        <v>7</v>
      </c>
      <c r="K91" s="34"/>
      <c r="L91" s="34"/>
      <c r="M91" s="34"/>
      <c r="N91" s="34"/>
      <c r="O91" s="34"/>
      <c r="P91" s="34"/>
      <c r="Q91" s="34"/>
      <c r="R91" s="34"/>
      <c r="S91" s="43">
        <v>0.12599537037037037</v>
      </c>
      <c r="T91" s="43">
        <v>0.12497685185185185</v>
      </c>
      <c r="U91" s="43">
        <v>0.12055555555555557</v>
      </c>
    </row>
    <row r="92" spans="1:25" s="2" customFormat="1" ht="12.75">
      <c r="A92" s="34" t="s">
        <v>481</v>
      </c>
      <c r="B92" s="43">
        <v>0.12060185185185185</v>
      </c>
      <c r="C92" s="20"/>
      <c r="D92" s="35"/>
      <c r="E92" s="47">
        <f t="shared" si="3"/>
        <v>0.0028582024375364817</v>
      </c>
      <c r="F92" s="34"/>
      <c r="G92" s="34"/>
      <c r="H92" s="34"/>
      <c r="I92" s="34"/>
      <c r="J92" s="35"/>
      <c r="K92" s="34"/>
      <c r="L92" s="34"/>
      <c r="M92" s="35"/>
      <c r="N92" s="43"/>
      <c r="O92" s="43"/>
      <c r="P92" s="43"/>
      <c r="Q92" s="43"/>
      <c r="R92" s="43"/>
      <c r="S92" s="43"/>
      <c r="T92" s="43"/>
      <c r="U92" s="43"/>
      <c r="Y92" s="66"/>
    </row>
    <row r="93" spans="1:25" s="2" customFormat="1" ht="12.75">
      <c r="A93" s="34" t="s">
        <v>293</v>
      </c>
      <c r="B93" s="43">
        <v>0.12077546296296297</v>
      </c>
      <c r="C93" s="20">
        <v>2018</v>
      </c>
      <c r="D93" s="35" t="s">
        <v>10</v>
      </c>
      <c r="E93" s="47">
        <f t="shared" si="3"/>
        <v>0.0028623169324081756</v>
      </c>
      <c r="F93" s="34"/>
      <c r="G93" s="43">
        <v>0.12144675925925925</v>
      </c>
      <c r="H93" s="61">
        <f>+G93-B93</f>
        <v>0.000671296296296281</v>
      </c>
      <c r="I93" s="20">
        <v>2009</v>
      </c>
      <c r="J93" s="35" t="s">
        <v>7</v>
      </c>
      <c r="K93" s="34"/>
      <c r="L93" s="43"/>
      <c r="M93" s="43">
        <v>0.1226388888888889</v>
      </c>
      <c r="N93" s="43">
        <v>0.12503472222222223</v>
      </c>
      <c r="O93" s="43">
        <v>0.14265046296296297</v>
      </c>
      <c r="P93" s="43"/>
      <c r="Q93" s="43">
        <v>0.13784722222222223</v>
      </c>
      <c r="R93" s="43">
        <v>0.14081018518518518</v>
      </c>
      <c r="S93" s="35"/>
      <c r="T93" s="43">
        <v>0.12077546296296297</v>
      </c>
      <c r="U93" s="43"/>
      <c r="Y93" s="66"/>
    </row>
    <row r="94" spans="1:25" s="2" customFormat="1" ht="12.75">
      <c r="A94" s="34" t="s">
        <v>482</v>
      </c>
      <c r="B94" s="43">
        <v>0.1209837962962963</v>
      </c>
      <c r="C94" s="20">
        <v>2016</v>
      </c>
      <c r="D94" s="35" t="s">
        <v>155</v>
      </c>
      <c r="E94" s="47">
        <f t="shared" si="3"/>
        <v>0.0028672543262542077</v>
      </c>
      <c r="F94" s="34"/>
      <c r="G94" s="34"/>
      <c r="H94" s="34"/>
      <c r="I94" s="34"/>
      <c r="J94" s="35"/>
      <c r="K94" s="34"/>
      <c r="L94" s="43"/>
      <c r="M94" s="43"/>
      <c r="N94" s="43"/>
      <c r="O94" s="43">
        <v>0.12638888888888888</v>
      </c>
      <c r="P94" s="43"/>
      <c r="Q94" s="43">
        <v>0.12422453703703702</v>
      </c>
      <c r="R94" s="43">
        <v>0.1209837962962963</v>
      </c>
      <c r="S94" s="35"/>
      <c r="T94" s="43"/>
      <c r="U94" s="43"/>
      <c r="Y94" s="66"/>
    </row>
    <row r="95" spans="1:25" s="2" customFormat="1" ht="12.75">
      <c r="A95" s="34" t="s">
        <v>530</v>
      </c>
      <c r="B95" s="43">
        <v>0.12150462962962964</v>
      </c>
      <c r="C95" s="20">
        <v>2018</v>
      </c>
      <c r="D95" s="35" t="s">
        <v>7</v>
      </c>
      <c r="E95" s="47">
        <f t="shared" si="3"/>
        <v>0.0028795978108692886</v>
      </c>
      <c r="F95" s="34"/>
      <c r="G95" s="43"/>
      <c r="H95" s="61"/>
      <c r="I95" s="20"/>
      <c r="J95" s="35"/>
      <c r="K95" s="34"/>
      <c r="L95" s="43"/>
      <c r="M95" s="69"/>
      <c r="N95" s="43"/>
      <c r="O95" s="43"/>
      <c r="P95" s="43"/>
      <c r="Q95" s="43"/>
      <c r="R95" s="43"/>
      <c r="S95" s="43"/>
      <c r="T95" s="43">
        <v>0.12150462962962964</v>
      </c>
      <c r="Y95" s="5"/>
    </row>
    <row r="96" spans="1:25" s="2" customFormat="1" ht="12.75">
      <c r="A96" s="34" t="s">
        <v>227</v>
      </c>
      <c r="B96" s="43">
        <v>0.1216087962962963</v>
      </c>
      <c r="C96" s="20">
        <v>2017</v>
      </c>
      <c r="D96" s="35" t="s">
        <v>7</v>
      </c>
      <c r="E96" s="47">
        <f t="shared" si="3"/>
        <v>0.0028820665077923047</v>
      </c>
      <c r="F96" s="34"/>
      <c r="G96" s="34"/>
      <c r="H96" s="34"/>
      <c r="I96" s="20"/>
      <c r="J96" s="35"/>
      <c r="K96" s="34"/>
      <c r="L96" s="43"/>
      <c r="M96" s="43"/>
      <c r="N96" s="43"/>
      <c r="O96" s="43"/>
      <c r="P96" s="43"/>
      <c r="Q96" s="43"/>
      <c r="R96" s="43"/>
      <c r="S96" s="43">
        <v>0.1216087962962963</v>
      </c>
      <c r="T96" s="43"/>
      <c r="U96" s="43"/>
      <c r="Y96" s="66"/>
    </row>
    <row r="97" spans="1:25" s="2" customFormat="1" ht="12.75">
      <c r="A97" s="34" t="s">
        <v>243</v>
      </c>
      <c r="B97" s="43">
        <v>0.12194444444444445</v>
      </c>
      <c r="C97" s="20">
        <v>2017</v>
      </c>
      <c r="D97" s="35" t="s">
        <v>7</v>
      </c>
      <c r="E97" s="47">
        <f t="shared" si="3"/>
        <v>0.0028900211978775793</v>
      </c>
      <c r="F97" s="34"/>
      <c r="G97" s="43">
        <v>0.12878472222222223</v>
      </c>
      <c r="H97" s="61">
        <f>+G97-B97</f>
        <v>0.0068402777777777785</v>
      </c>
      <c r="I97" s="20">
        <v>2015</v>
      </c>
      <c r="J97" s="35" t="s">
        <v>7</v>
      </c>
      <c r="K97" s="34"/>
      <c r="L97" s="34"/>
      <c r="M97" s="118"/>
      <c r="N97" s="34"/>
      <c r="O97" s="43"/>
      <c r="P97" s="43"/>
      <c r="Q97" s="43">
        <v>0.12878472222222223</v>
      </c>
      <c r="R97" s="43">
        <v>0.14017361111111112</v>
      </c>
      <c r="S97" s="43">
        <v>0.12194444444444445</v>
      </c>
      <c r="T97" s="43">
        <v>0.1229050925925926</v>
      </c>
      <c r="U97" s="43"/>
      <c r="Y97" s="66"/>
    </row>
    <row r="98" spans="1:25" s="2" customFormat="1" ht="12.75">
      <c r="A98" s="34" t="s">
        <v>335</v>
      </c>
      <c r="B98" s="43">
        <v>0.12212962962962963</v>
      </c>
      <c r="C98" s="20">
        <v>2017</v>
      </c>
      <c r="D98" s="35" t="s">
        <v>7</v>
      </c>
      <c r="E98" s="47">
        <f t="shared" si="3"/>
        <v>0.0028944099924073856</v>
      </c>
      <c r="F98" s="34"/>
      <c r="G98" s="43">
        <v>0.12715277777777778</v>
      </c>
      <c r="H98" s="61">
        <f>+G98-B98</f>
        <v>0.005023148148148152</v>
      </c>
      <c r="I98" s="20">
        <v>2017</v>
      </c>
      <c r="J98" s="35" t="s">
        <v>9</v>
      </c>
      <c r="K98" s="34"/>
      <c r="L98" s="35"/>
      <c r="M98" s="35"/>
      <c r="N98" s="35"/>
      <c r="O98" s="35"/>
      <c r="P98" s="43">
        <v>0.2283912037037037</v>
      </c>
      <c r="Q98" s="35"/>
      <c r="R98" s="43">
        <v>0.13011574074074075</v>
      </c>
      <c r="S98" s="43">
        <v>0.12212962962962963</v>
      </c>
      <c r="T98" s="43">
        <v>0.12284722222222222</v>
      </c>
      <c r="U98" s="43"/>
      <c r="Y98" s="66"/>
    </row>
    <row r="99" spans="1:25" s="2" customFormat="1" ht="12.75">
      <c r="A99" s="34" t="s">
        <v>390</v>
      </c>
      <c r="B99" s="43">
        <v>0.12239583333333333</v>
      </c>
      <c r="C99" s="20">
        <v>1998</v>
      </c>
      <c r="D99" s="35" t="s">
        <v>7</v>
      </c>
      <c r="E99" s="47">
        <f t="shared" si="3"/>
        <v>0.0029007188845439824</v>
      </c>
      <c r="F99" s="34"/>
      <c r="G99" s="34"/>
      <c r="H99" s="34"/>
      <c r="I99" s="34"/>
      <c r="J99" s="35"/>
      <c r="K99" s="34"/>
      <c r="L99" s="34"/>
      <c r="M99" s="35"/>
      <c r="N99" s="43"/>
      <c r="O99" s="43"/>
      <c r="P99" s="43"/>
      <c r="Q99" s="43"/>
      <c r="R99" s="43"/>
      <c r="S99" s="43"/>
      <c r="T99" s="43"/>
      <c r="U99" s="43"/>
      <c r="Y99" s="66"/>
    </row>
    <row r="100" spans="1:25" s="2" customFormat="1" ht="12.75">
      <c r="A100" s="34" t="s">
        <v>317</v>
      </c>
      <c r="B100" s="43">
        <v>0.12247685185185185</v>
      </c>
      <c r="C100" s="20">
        <v>1984</v>
      </c>
      <c r="D100" s="35" t="s">
        <v>6</v>
      </c>
      <c r="E100" s="47">
        <f t="shared" si="3"/>
        <v>0.0029026389821507725</v>
      </c>
      <c r="F100" s="34"/>
      <c r="G100" s="34"/>
      <c r="H100" s="34"/>
      <c r="I100" s="34"/>
      <c r="J100" s="35"/>
      <c r="K100" s="34"/>
      <c r="L100" s="34"/>
      <c r="M100" s="35"/>
      <c r="N100" s="43"/>
      <c r="O100" s="43"/>
      <c r="P100" s="43"/>
      <c r="Q100" s="43"/>
      <c r="R100" s="43"/>
      <c r="S100" s="43"/>
      <c r="T100" s="43"/>
      <c r="U100" s="43"/>
      <c r="Y100" s="66"/>
    </row>
    <row r="101" spans="1:25" s="2" customFormat="1" ht="12.75">
      <c r="A101" s="34" t="s">
        <v>394</v>
      </c>
      <c r="B101" s="43">
        <v>0.12256944444444444</v>
      </c>
      <c r="C101" s="20">
        <v>2013</v>
      </c>
      <c r="D101" s="35" t="s">
        <v>7</v>
      </c>
      <c r="E101" s="47">
        <f t="shared" si="3"/>
        <v>0.002904833379415676</v>
      </c>
      <c r="F101" s="34"/>
      <c r="G101" s="43">
        <v>0.1233449074074074</v>
      </c>
      <c r="H101" s="61">
        <f>+G101-B101</f>
        <v>0.0007754629629629639</v>
      </c>
      <c r="I101" s="20">
        <v>2013</v>
      </c>
      <c r="J101" s="35" t="s">
        <v>100</v>
      </c>
      <c r="K101" s="34"/>
      <c r="L101" s="34"/>
      <c r="M101" s="35"/>
      <c r="N101" s="43"/>
      <c r="O101" s="43">
        <v>0.12256944444444444</v>
      </c>
      <c r="P101" s="43">
        <v>0.16929398148148148</v>
      </c>
      <c r="Q101" s="43"/>
      <c r="R101" s="43"/>
      <c r="S101" s="43"/>
      <c r="T101" s="43"/>
      <c r="U101" s="43"/>
      <c r="Y101" s="66"/>
    </row>
    <row r="102" spans="1:25" s="2" customFormat="1" ht="12.75">
      <c r="A102" s="34" t="s">
        <v>483</v>
      </c>
      <c r="B102" s="43">
        <v>0.1226388888888889</v>
      </c>
      <c r="C102" s="20">
        <v>2017</v>
      </c>
      <c r="D102" s="35" t="s">
        <v>7</v>
      </c>
      <c r="E102" s="47">
        <f t="shared" si="3"/>
        <v>0.0029064791773643532</v>
      </c>
      <c r="F102" s="34"/>
      <c r="G102" s="43"/>
      <c r="H102" s="61"/>
      <c r="I102" s="20"/>
      <c r="J102" s="35"/>
      <c r="K102" s="34"/>
      <c r="L102" s="34"/>
      <c r="M102" s="35"/>
      <c r="N102" s="43"/>
      <c r="O102" s="43"/>
      <c r="P102" s="43"/>
      <c r="Q102" s="43"/>
      <c r="R102" s="43"/>
      <c r="S102" s="43">
        <v>0.1226388888888889</v>
      </c>
      <c r="T102" s="43"/>
      <c r="U102" s="43"/>
      <c r="Y102" s="66"/>
    </row>
    <row r="103" spans="1:25" s="2" customFormat="1" ht="12.75">
      <c r="A103" s="34" t="s">
        <v>536</v>
      </c>
      <c r="B103" s="43">
        <v>0.1227199074074074</v>
      </c>
      <c r="C103" s="20">
        <v>2018</v>
      </c>
      <c r="D103" s="35" t="s">
        <v>7</v>
      </c>
      <c r="E103" s="47">
        <f aca="true" t="shared" si="4" ref="E103:E133">B103/42.195</f>
        <v>0.0029083992749711434</v>
      </c>
      <c r="F103" s="34"/>
      <c r="G103" s="43">
        <v>0.14326388888888889</v>
      </c>
      <c r="H103" s="61">
        <f>+G103-B103</f>
        <v>0.020543981481481483</v>
      </c>
      <c r="I103" s="20">
        <v>2000</v>
      </c>
      <c r="J103" s="35" t="s">
        <v>6</v>
      </c>
      <c r="K103" s="34"/>
      <c r="L103" s="43"/>
      <c r="M103" s="69"/>
      <c r="N103" s="43"/>
      <c r="O103" s="43"/>
      <c r="P103" s="43"/>
      <c r="Q103" s="43"/>
      <c r="R103" s="43"/>
      <c r="S103" s="43">
        <v>0.14574074074074075</v>
      </c>
      <c r="T103" s="43">
        <v>0.1227199074074074</v>
      </c>
      <c r="Y103" s="66"/>
    </row>
    <row r="104" spans="1:25" s="2" customFormat="1" ht="12.75">
      <c r="A104" s="34" t="s">
        <v>427</v>
      </c>
      <c r="B104" s="69">
        <v>0.1228587962962963</v>
      </c>
      <c r="C104" s="20">
        <v>2011</v>
      </c>
      <c r="D104" s="35" t="s">
        <v>7</v>
      </c>
      <c r="E104" s="47">
        <f t="shared" si="4"/>
        <v>0.0029116908708684986</v>
      </c>
      <c r="F104" s="34"/>
      <c r="G104" s="43">
        <v>0.13225694444444444</v>
      </c>
      <c r="H104" s="61">
        <f>+G104-B104</f>
        <v>0.009398148148148142</v>
      </c>
      <c r="I104" s="20">
        <v>2011</v>
      </c>
      <c r="J104" s="35" t="s">
        <v>9</v>
      </c>
      <c r="K104" s="34"/>
      <c r="L104" s="43"/>
      <c r="M104" s="69">
        <v>0.1228587962962963</v>
      </c>
      <c r="N104" s="43">
        <v>0.1323726851851852</v>
      </c>
      <c r="O104" s="43"/>
      <c r="P104" s="43"/>
      <c r="Q104" s="43">
        <v>0.1304861111111111</v>
      </c>
      <c r="R104" s="43"/>
      <c r="S104" s="43"/>
      <c r="T104" s="43"/>
      <c r="Y104" s="66"/>
    </row>
    <row r="105" spans="1:25" s="2" customFormat="1" ht="12.75">
      <c r="A105" s="34" t="s">
        <v>484</v>
      </c>
      <c r="B105" s="69">
        <v>0.1229050925925926</v>
      </c>
      <c r="C105" s="20">
        <v>2017</v>
      </c>
      <c r="D105" s="35" t="s">
        <v>7</v>
      </c>
      <c r="E105" s="47">
        <f t="shared" si="4"/>
        <v>0.00291278806950095</v>
      </c>
      <c r="F105" s="34"/>
      <c r="G105" s="43">
        <v>0.13282407407407407</v>
      </c>
      <c r="H105" s="61">
        <f>+G105-B105</f>
        <v>0.009918981481481473</v>
      </c>
      <c r="I105" s="20">
        <v>2015</v>
      </c>
      <c r="J105" s="35" t="s">
        <v>7</v>
      </c>
      <c r="K105" s="34"/>
      <c r="L105" s="43"/>
      <c r="M105" s="69"/>
      <c r="N105" s="43"/>
      <c r="O105" s="43"/>
      <c r="P105" s="43">
        <v>0.1575</v>
      </c>
      <c r="Q105" s="43">
        <v>0.13282407407407407</v>
      </c>
      <c r="R105" s="43">
        <v>0.1444212962962963</v>
      </c>
      <c r="S105" s="69">
        <v>0.1229050925925926</v>
      </c>
      <c r="T105" s="43"/>
      <c r="Y105" s="66"/>
    </row>
    <row r="106" spans="1:25" s="2" customFormat="1" ht="12.75">
      <c r="A106" s="34" t="s">
        <v>485</v>
      </c>
      <c r="B106" s="69">
        <v>0.12298611111111112</v>
      </c>
      <c r="C106" s="20">
        <v>2017</v>
      </c>
      <c r="D106" s="35" t="s">
        <v>7</v>
      </c>
      <c r="E106" s="47">
        <f t="shared" si="4"/>
        <v>0.0029147081671077406</v>
      </c>
      <c r="F106" s="34"/>
      <c r="G106" s="43">
        <v>0.12815972222222222</v>
      </c>
      <c r="H106" s="61">
        <f>+G106-B106</f>
        <v>0.005173611111111101</v>
      </c>
      <c r="I106" s="20">
        <v>2016</v>
      </c>
      <c r="J106" s="35" t="s">
        <v>7</v>
      </c>
      <c r="K106" s="34"/>
      <c r="L106" s="43"/>
      <c r="M106" s="69"/>
      <c r="N106" s="43"/>
      <c r="O106" s="43"/>
      <c r="P106" s="43"/>
      <c r="Q106" s="43">
        <v>0.1450462962962963</v>
      </c>
      <c r="R106" s="43">
        <v>0.12815972222222222</v>
      </c>
      <c r="S106" s="69">
        <v>0.12298611111111112</v>
      </c>
      <c r="T106" s="43"/>
      <c r="U106" s="43"/>
      <c r="Y106" s="66"/>
    </row>
    <row r="107" spans="1:25" s="2" customFormat="1" ht="12.75">
      <c r="A107" s="34" t="s">
        <v>401</v>
      </c>
      <c r="B107" s="43">
        <v>0.12357638888888889</v>
      </c>
      <c r="C107" s="20">
        <v>2013</v>
      </c>
      <c r="D107" s="35" t="s">
        <v>7</v>
      </c>
      <c r="E107" s="47">
        <f t="shared" si="4"/>
        <v>0.002928697449671499</v>
      </c>
      <c r="F107" s="34"/>
      <c r="G107" s="34"/>
      <c r="H107" s="34"/>
      <c r="I107" s="34"/>
      <c r="J107" s="35"/>
      <c r="K107" s="34"/>
      <c r="L107" s="34"/>
      <c r="M107" s="35"/>
      <c r="N107" s="43"/>
      <c r="O107" s="43">
        <v>0.12357638888888889</v>
      </c>
      <c r="P107" s="43"/>
      <c r="Q107" s="43"/>
      <c r="R107" s="43"/>
      <c r="S107" s="43"/>
      <c r="T107" s="43">
        <v>0.13837962962962963</v>
      </c>
      <c r="U107" s="43"/>
      <c r="Y107" s="66"/>
    </row>
    <row r="108" spans="1:25" s="2" customFormat="1" ht="12.75">
      <c r="A108" s="34" t="s">
        <v>241</v>
      </c>
      <c r="B108" s="43">
        <v>0.12365740740740742</v>
      </c>
      <c r="C108" s="20">
        <v>2012</v>
      </c>
      <c r="D108" s="35" t="s">
        <v>7</v>
      </c>
      <c r="E108" s="47">
        <f t="shared" si="4"/>
        <v>0.0029306175472782895</v>
      </c>
      <c r="F108" s="34"/>
      <c r="G108" s="69">
        <v>0.1261574074074074</v>
      </c>
      <c r="H108" s="61">
        <f>+G108-B108</f>
        <v>0.0024999999999999883</v>
      </c>
      <c r="I108" s="20">
        <v>2011</v>
      </c>
      <c r="J108" s="35" t="s">
        <v>7</v>
      </c>
      <c r="K108" s="34"/>
      <c r="L108" s="43">
        <v>0.13314814814814815</v>
      </c>
      <c r="M108" s="69">
        <v>0.1261574074074074</v>
      </c>
      <c r="N108" s="43">
        <v>0.12365740740740742</v>
      </c>
      <c r="O108" s="43"/>
      <c r="P108" s="43">
        <v>0.1387962962962963</v>
      </c>
      <c r="Q108" s="43"/>
      <c r="R108" s="43"/>
      <c r="S108" s="43"/>
      <c r="T108" s="43"/>
      <c r="U108" s="43"/>
      <c r="Y108" s="66"/>
    </row>
    <row r="109" spans="1:21" s="2" customFormat="1" ht="12.75">
      <c r="A109" s="34" t="s">
        <v>244</v>
      </c>
      <c r="B109" s="43">
        <v>0.12376157407407407</v>
      </c>
      <c r="C109" s="20">
        <v>2019</v>
      </c>
      <c r="D109" s="35" t="s">
        <v>155</v>
      </c>
      <c r="E109" s="47">
        <f>B109/42.195</f>
        <v>0.002933086244201305</v>
      </c>
      <c r="F109" s="34"/>
      <c r="G109" s="43">
        <v>0.13087962962962962</v>
      </c>
      <c r="H109" s="61">
        <f>+G109-B109</f>
        <v>0.007118055555555558</v>
      </c>
      <c r="I109" s="20">
        <v>2017</v>
      </c>
      <c r="J109" s="35" t="s">
        <v>7</v>
      </c>
      <c r="K109" s="34"/>
      <c r="L109" s="34"/>
      <c r="M109" s="34"/>
      <c r="N109" s="43">
        <v>0.18596064814814817</v>
      </c>
      <c r="O109" s="43">
        <v>0.14252314814814815</v>
      </c>
      <c r="P109" s="34"/>
      <c r="Q109" s="34"/>
      <c r="R109" s="34"/>
      <c r="S109" s="43">
        <v>0.13087962962962962</v>
      </c>
      <c r="T109" s="43">
        <v>0.13902777777777778</v>
      </c>
      <c r="U109" s="43">
        <v>0.12376157407407407</v>
      </c>
    </row>
    <row r="110" spans="1:25" s="2" customFormat="1" ht="12.75">
      <c r="A110" s="34" t="s">
        <v>258</v>
      </c>
      <c r="B110" s="43">
        <v>0.12376157407407407</v>
      </c>
      <c r="C110" s="20">
        <v>2017</v>
      </c>
      <c r="D110" s="35" t="s">
        <v>7</v>
      </c>
      <c r="E110" s="47">
        <f t="shared" si="4"/>
        <v>0.002933086244201305</v>
      </c>
      <c r="F110" s="34"/>
      <c r="G110" s="43">
        <v>0.1264236111111111</v>
      </c>
      <c r="H110" s="61">
        <f>+G110-B110</f>
        <v>0.002662037037037046</v>
      </c>
      <c r="I110" s="20">
        <v>2016</v>
      </c>
      <c r="J110" s="35" t="s">
        <v>7</v>
      </c>
      <c r="K110" s="34"/>
      <c r="L110" s="34"/>
      <c r="M110" s="34"/>
      <c r="N110" s="34"/>
      <c r="O110" s="43">
        <v>0.1294560185185185</v>
      </c>
      <c r="P110" s="43">
        <v>0.13047453703703704</v>
      </c>
      <c r="Q110" s="43">
        <v>0.1294560185185185</v>
      </c>
      <c r="R110" s="43">
        <v>0.1264236111111111</v>
      </c>
      <c r="S110" s="43">
        <v>0.12376157407407407</v>
      </c>
      <c r="T110" s="43">
        <v>0.12893518518518518</v>
      </c>
      <c r="U110" s="43"/>
      <c r="Y110" s="66"/>
    </row>
    <row r="111" spans="1:25" s="2" customFormat="1" ht="12.75">
      <c r="A111" s="34" t="s">
        <v>486</v>
      </c>
      <c r="B111" s="43">
        <v>0.12395833333333334</v>
      </c>
      <c r="C111" s="20">
        <v>2017</v>
      </c>
      <c r="D111" s="35" t="s">
        <v>10</v>
      </c>
      <c r="E111" s="47">
        <f t="shared" si="4"/>
        <v>0.0029377493383892245</v>
      </c>
      <c r="F111" s="34"/>
      <c r="G111" s="43">
        <v>0.13782407407407407</v>
      </c>
      <c r="H111" s="61">
        <f>+G111-B111</f>
        <v>0.013865740740740734</v>
      </c>
      <c r="I111" s="20">
        <v>2016</v>
      </c>
      <c r="J111" s="35" t="s">
        <v>7</v>
      </c>
      <c r="K111" s="34"/>
      <c r="L111" s="34"/>
      <c r="M111" s="34"/>
      <c r="N111" s="34"/>
      <c r="O111" s="43"/>
      <c r="P111" s="43"/>
      <c r="Q111" s="43"/>
      <c r="R111" s="43">
        <v>0.13782407407407407</v>
      </c>
      <c r="S111" s="43">
        <v>0.12395833333333334</v>
      </c>
      <c r="T111" s="43">
        <v>0.1247800925925926</v>
      </c>
      <c r="Y111" s="66"/>
    </row>
    <row r="112" spans="1:25" s="2" customFormat="1" ht="12.75" customHeight="1">
      <c r="A112" s="34" t="s">
        <v>487</v>
      </c>
      <c r="B112" s="43">
        <v>0.12398148148148147</v>
      </c>
      <c r="C112" s="20">
        <v>2016</v>
      </c>
      <c r="D112" s="35" t="s">
        <v>7</v>
      </c>
      <c r="E112" s="47">
        <f t="shared" si="4"/>
        <v>0.00293829793770545</v>
      </c>
      <c r="F112" s="34"/>
      <c r="G112" s="43"/>
      <c r="H112" s="61"/>
      <c r="I112" s="20"/>
      <c r="J112" s="35"/>
      <c r="K112" s="34"/>
      <c r="L112" s="43"/>
      <c r="M112" s="43"/>
      <c r="N112" s="43"/>
      <c r="O112" s="43"/>
      <c r="P112" s="43"/>
      <c r="Q112" s="43"/>
      <c r="R112" s="43">
        <v>0.12398148148148147</v>
      </c>
      <c r="S112" s="43">
        <v>0.12686342592592592</v>
      </c>
      <c r="T112" s="43"/>
      <c r="Y112" s="66"/>
    </row>
    <row r="113" spans="1:20" s="2" customFormat="1" ht="12.75" customHeight="1">
      <c r="A113" s="34" t="s">
        <v>229</v>
      </c>
      <c r="B113" s="43">
        <v>0.12399305555555555</v>
      </c>
      <c r="C113" s="20">
        <v>2004</v>
      </c>
      <c r="D113" s="35" t="s">
        <v>7</v>
      </c>
      <c r="E113" s="47">
        <f t="shared" si="4"/>
        <v>0.0029385722373635632</v>
      </c>
      <c r="F113" s="34"/>
      <c r="G113" s="34"/>
      <c r="H113" s="34"/>
      <c r="I113" s="34"/>
      <c r="J113" s="35"/>
      <c r="K113" s="34"/>
      <c r="L113" s="34"/>
      <c r="M113" s="43">
        <v>0.15041666666666667</v>
      </c>
      <c r="N113" s="43"/>
      <c r="O113" s="43"/>
      <c r="P113" s="43"/>
      <c r="Q113" s="43"/>
      <c r="R113" s="43"/>
      <c r="S113" s="43"/>
      <c r="T113" s="43"/>
    </row>
    <row r="114" spans="1:20" s="2" customFormat="1" ht="12.75">
      <c r="A114" s="34" t="s">
        <v>438</v>
      </c>
      <c r="B114" s="43">
        <v>0.12414351851851851</v>
      </c>
      <c r="C114" s="20">
        <v>2017</v>
      </c>
      <c r="D114" s="35" t="s">
        <v>7</v>
      </c>
      <c r="E114" s="47">
        <f t="shared" si="4"/>
        <v>0.002942138132919031</v>
      </c>
      <c r="F114" s="34"/>
      <c r="G114" s="43">
        <v>0.14351851851851852</v>
      </c>
      <c r="H114" s="61">
        <f>+G114-B114</f>
        <v>0.019375000000000003</v>
      </c>
      <c r="I114" s="20">
        <v>2011</v>
      </c>
      <c r="J114" s="35" t="s">
        <v>7</v>
      </c>
      <c r="K114" s="34"/>
      <c r="L114" s="34"/>
      <c r="M114" s="34"/>
      <c r="N114" s="34"/>
      <c r="O114" s="34"/>
      <c r="P114" s="34"/>
      <c r="Q114" s="34"/>
      <c r="R114" s="34"/>
      <c r="S114" s="43">
        <v>0.12414351851851851</v>
      </c>
      <c r="T114" s="43"/>
    </row>
    <row r="115" spans="1:20" s="2" customFormat="1" ht="12.75">
      <c r="A115" s="34" t="s">
        <v>310</v>
      </c>
      <c r="B115" s="43">
        <v>0.12417824074074074</v>
      </c>
      <c r="C115" s="20">
        <v>2008</v>
      </c>
      <c r="D115" s="35" t="s">
        <v>7</v>
      </c>
      <c r="E115" s="47">
        <f t="shared" si="4"/>
        <v>0.00294296103189337</v>
      </c>
      <c r="F115" s="34"/>
      <c r="G115" s="34"/>
      <c r="H115" s="34"/>
      <c r="I115" s="34"/>
      <c r="J115" s="35"/>
      <c r="K115" s="34"/>
      <c r="L115" s="34"/>
      <c r="M115" s="35"/>
      <c r="N115" s="43">
        <v>0.13295138888888888</v>
      </c>
      <c r="O115" s="43"/>
      <c r="P115" s="43">
        <v>0.13486111111111113</v>
      </c>
      <c r="Q115" s="43">
        <v>0.12890046296296295</v>
      </c>
      <c r="R115" s="43"/>
      <c r="S115" s="43">
        <v>0.13255787037037037</v>
      </c>
      <c r="T115" s="43">
        <v>0.14494212962962963</v>
      </c>
    </row>
    <row r="116" spans="1:20" ht="12.75">
      <c r="A116" s="34" t="s">
        <v>489</v>
      </c>
      <c r="B116" s="43">
        <v>0.12418981481481482</v>
      </c>
      <c r="C116" s="20"/>
      <c r="D116" s="35"/>
      <c r="E116" s="47">
        <f t="shared" si="4"/>
        <v>0.002943235331551483</v>
      </c>
      <c r="F116" s="34"/>
      <c r="G116" s="34"/>
      <c r="H116" s="34"/>
      <c r="I116" s="34"/>
      <c r="J116" s="35"/>
      <c r="K116" s="34"/>
      <c r="L116" s="34"/>
      <c r="M116" s="35"/>
      <c r="N116" s="43"/>
      <c r="O116" s="43"/>
      <c r="P116" s="43"/>
      <c r="Q116" s="43"/>
      <c r="R116" s="43"/>
      <c r="S116" s="43"/>
      <c r="T116" s="43"/>
    </row>
    <row r="117" spans="1:22" ht="12.75">
      <c r="A117" s="34" t="s">
        <v>488</v>
      </c>
      <c r="B117" s="43">
        <v>0.12418981481481482</v>
      </c>
      <c r="C117" s="20"/>
      <c r="D117" s="35"/>
      <c r="E117" s="47">
        <f t="shared" si="4"/>
        <v>0.002943235331551483</v>
      </c>
      <c r="F117" s="34"/>
      <c r="G117" s="34"/>
      <c r="H117" s="34"/>
      <c r="I117" s="34"/>
      <c r="J117" s="35"/>
      <c r="K117" s="34"/>
      <c r="L117" s="34"/>
      <c r="M117" s="35"/>
      <c r="N117" s="43"/>
      <c r="O117" s="43"/>
      <c r="P117" s="43"/>
      <c r="Q117" s="43"/>
      <c r="R117" s="43"/>
      <c r="S117" s="43"/>
      <c r="T117" s="43">
        <v>0.26385416666666667</v>
      </c>
      <c r="U117" s="43"/>
      <c r="V117" s="8"/>
    </row>
    <row r="118" spans="1:23" ht="12.75">
      <c r="A118" s="34" t="s">
        <v>343</v>
      </c>
      <c r="B118" s="43">
        <v>0.12440972222222223</v>
      </c>
      <c r="C118" s="20">
        <v>2016</v>
      </c>
      <c r="D118" s="35" t="s">
        <v>7</v>
      </c>
      <c r="E118" s="47">
        <f t="shared" si="4"/>
        <v>0.002948447025055628</v>
      </c>
      <c r="F118" s="34"/>
      <c r="G118" s="43">
        <v>0.13858796296296297</v>
      </c>
      <c r="H118" s="61">
        <f>+G118-B118</f>
        <v>0.014178240740740741</v>
      </c>
      <c r="I118" s="35">
        <v>2011</v>
      </c>
      <c r="J118" s="35" t="s">
        <v>7</v>
      </c>
      <c r="K118" s="34"/>
      <c r="L118" s="43"/>
      <c r="M118" s="43">
        <v>0.13858796296296297</v>
      </c>
      <c r="N118" s="43"/>
      <c r="O118" s="43"/>
      <c r="P118" s="43"/>
      <c r="Q118" s="43"/>
      <c r="R118" s="43">
        <v>0.12440972222222223</v>
      </c>
      <c r="S118" s="35"/>
      <c r="T118" s="43"/>
      <c r="U118" s="43"/>
      <c r="V118" s="2"/>
      <c r="W118" s="2"/>
    </row>
    <row r="119" spans="1:23" ht="12.75">
      <c r="A119" s="34" t="s">
        <v>255</v>
      </c>
      <c r="B119" s="43">
        <v>0.12454861111111111</v>
      </c>
      <c r="C119" s="35">
        <v>2017</v>
      </c>
      <c r="D119" s="35" t="s">
        <v>7</v>
      </c>
      <c r="E119" s="47">
        <f t="shared" si="4"/>
        <v>0.002951738620952983</v>
      </c>
      <c r="F119" s="34"/>
      <c r="G119" s="43">
        <v>0.13449074074074074</v>
      </c>
      <c r="H119" s="61">
        <f>+G119-B119</f>
        <v>0.009942129629629634</v>
      </c>
      <c r="I119" s="35">
        <v>2016</v>
      </c>
      <c r="J119" s="35" t="s">
        <v>7</v>
      </c>
      <c r="K119" s="34"/>
      <c r="L119" s="34"/>
      <c r="M119" s="34"/>
      <c r="N119" s="34"/>
      <c r="O119" s="34"/>
      <c r="P119" s="34"/>
      <c r="Q119" s="43">
        <v>0.1394675925925926</v>
      </c>
      <c r="R119" s="43">
        <v>0.13449074074074074</v>
      </c>
      <c r="S119" s="43">
        <v>0.12454861111111111</v>
      </c>
      <c r="T119" s="43"/>
      <c r="U119" s="43"/>
      <c r="V119" s="2"/>
      <c r="W119" s="2"/>
    </row>
    <row r="120" spans="1:21" ht="12.75">
      <c r="A120" s="34" t="s">
        <v>490</v>
      </c>
      <c r="B120" s="43">
        <v>0.12608796296296296</v>
      </c>
      <c r="C120" s="20">
        <v>2001</v>
      </c>
      <c r="D120" s="35" t="s">
        <v>7</v>
      </c>
      <c r="E120" s="47">
        <f t="shared" si="4"/>
        <v>0.002988220475481999</v>
      </c>
      <c r="F120" s="34"/>
      <c r="G120" s="43"/>
      <c r="H120" s="61"/>
      <c r="I120" s="20"/>
      <c r="J120" s="35"/>
      <c r="K120" s="34"/>
      <c r="L120" s="34"/>
      <c r="M120" s="35"/>
      <c r="N120" s="43"/>
      <c r="O120" s="43"/>
      <c r="P120" s="43"/>
      <c r="Q120" s="43"/>
      <c r="R120" s="43"/>
      <c r="S120" s="43"/>
      <c r="T120" s="43"/>
      <c r="U120" s="43"/>
    </row>
    <row r="121" spans="1:21" ht="12.75">
      <c r="A121" s="34" t="s">
        <v>349</v>
      </c>
      <c r="B121" s="43">
        <v>0.1264699074074074</v>
      </c>
      <c r="C121" s="20">
        <v>2008</v>
      </c>
      <c r="D121" s="35" t="s">
        <v>537</v>
      </c>
      <c r="E121" s="47">
        <f t="shared" si="4"/>
        <v>0.002997272364199725</v>
      </c>
      <c r="F121" s="34"/>
      <c r="G121" s="43">
        <v>0.13826388888888888</v>
      </c>
      <c r="H121" s="61">
        <f>+G121-B121</f>
        <v>0.011793981481481475</v>
      </c>
      <c r="I121" s="20">
        <v>2006</v>
      </c>
      <c r="J121" s="35" t="s">
        <v>5</v>
      </c>
      <c r="K121" s="34"/>
      <c r="L121" s="43"/>
      <c r="M121" s="69">
        <v>0.1294212962962963</v>
      </c>
      <c r="N121" s="43">
        <v>0.12765046296296298</v>
      </c>
      <c r="O121" s="43">
        <v>0.1330324074074074</v>
      </c>
      <c r="P121" s="43"/>
      <c r="Q121" s="43">
        <v>0.1377662037037037</v>
      </c>
      <c r="R121" s="43"/>
      <c r="S121" s="43">
        <v>0.13530092592592594</v>
      </c>
      <c r="T121" s="43">
        <v>0.13976851851851851</v>
      </c>
      <c r="U121" s="43"/>
    </row>
    <row r="122" spans="1:21" ht="12.75">
      <c r="A122" s="34" t="s">
        <v>259</v>
      </c>
      <c r="B122" s="43">
        <v>0.12686342592592592</v>
      </c>
      <c r="C122" s="20">
        <v>2012</v>
      </c>
      <c r="D122" s="35" t="s">
        <v>7</v>
      </c>
      <c r="E122" s="47">
        <f t="shared" si="4"/>
        <v>0.003006598552575564</v>
      </c>
      <c r="F122" s="34"/>
      <c r="G122" s="34"/>
      <c r="H122" s="34"/>
      <c r="I122" s="34"/>
      <c r="J122" s="35"/>
      <c r="K122" s="34"/>
      <c r="L122" s="34"/>
      <c r="M122" s="35"/>
      <c r="N122" s="43">
        <v>0.12686342592592592</v>
      </c>
      <c r="O122" s="43">
        <v>0.1355787037037037</v>
      </c>
      <c r="P122" s="43">
        <v>0.13099537037037037</v>
      </c>
      <c r="Q122" s="43"/>
      <c r="R122" s="43"/>
      <c r="S122" s="43">
        <v>0.12946759259259258</v>
      </c>
      <c r="T122" s="43"/>
      <c r="U122" s="43"/>
    </row>
    <row r="123" spans="1:20" ht="12.75">
      <c r="A123" s="34" t="s">
        <v>491</v>
      </c>
      <c r="B123" s="43">
        <v>0.12696759259259258</v>
      </c>
      <c r="C123" s="20"/>
      <c r="D123" s="35"/>
      <c r="E123" s="47">
        <f t="shared" si="4"/>
        <v>0.00300906724949858</v>
      </c>
      <c r="F123" s="34"/>
      <c r="G123" s="34"/>
      <c r="H123" s="34"/>
      <c r="I123" s="34"/>
      <c r="J123" s="35"/>
      <c r="K123" s="34"/>
      <c r="L123" s="34"/>
      <c r="M123" s="35"/>
      <c r="N123" s="43"/>
      <c r="O123" s="43"/>
      <c r="P123" s="43"/>
      <c r="Q123" s="43"/>
      <c r="R123" s="43"/>
      <c r="S123" s="43"/>
      <c r="T123" s="43"/>
    </row>
    <row r="124" spans="1:21" ht="12.75">
      <c r="A124" s="34" t="s">
        <v>275</v>
      </c>
      <c r="B124" s="69">
        <v>0.12707175925925926</v>
      </c>
      <c r="C124" s="20">
        <v>2011</v>
      </c>
      <c r="D124" s="35" t="s">
        <v>7</v>
      </c>
      <c r="E124" s="47">
        <f t="shared" si="4"/>
        <v>0.0030115359464215966</v>
      </c>
      <c r="F124" s="34"/>
      <c r="G124" s="43">
        <v>0.13412037037037036</v>
      </c>
      <c r="H124" s="61">
        <f>+G124-B124</f>
        <v>0.007048611111111103</v>
      </c>
      <c r="I124" s="20">
        <v>2010</v>
      </c>
      <c r="J124" s="35" t="s">
        <v>7</v>
      </c>
      <c r="K124" s="34"/>
      <c r="L124" s="43">
        <v>0.13412037037037036</v>
      </c>
      <c r="M124" s="69">
        <v>0.12707175925925926</v>
      </c>
      <c r="N124" s="43">
        <v>0.14910879629629628</v>
      </c>
      <c r="O124" s="43"/>
      <c r="P124" s="43"/>
      <c r="Q124" s="43"/>
      <c r="R124" s="43"/>
      <c r="S124" s="43"/>
      <c r="T124" s="43"/>
      <c r="U124" s="43"/>
    </row>
    <row r="125" spans="1:20" ht="12.75">
      <c r="A125" s="34" t="s">
        <v>308</v>
      </c>
      <c r="B125" s="43">
        <v>0.12819444444444444</v>
      </c>
      <c r="C125" s="20">
        <v>2012</v>
      </c>
      <c r="D125" s="35" t="s">
        <v>7</v>
      </c>
      <c r="E125" s="47">
        <f t="shared" si="4"/>
        <v>0.0030381430132585484</v>
      </c>
      <c r="F125" s="34"/>
      <c r="G125" s="34"/>
      <c r="H125" s="34"/>
      <c r="I125" s="34"/>
      <c r="J125" s="35"/>
      <c r="K125" s="34"/>
      <c r="L125" s="34"/>
      <c r="M125" s="35"/>
      <c r="N125" s="43">
        <v>0.12819444444444444</v>
      </c>
      <c r="O125" s="43"/>
      <c r="P125" s="43">
        <v>0.14180555555555555</v>
      </c>
      <c r="Q125" s="43"/>
      <c r="R125" s="43"/>
      <c r="S125" s="43"/>
      <c r="T125" s="43"/>
    </row>
    <row r="126" spans="1:20" ht="12.75">
      <c r="A126" s="34" t="s">
        <v>237</v>
      </c>
      <c r="B126" s="43">
        <v>0.12875</v>
      </c>
      <c r="C126" s="20">
        <v>2018</v>
      </c>
      <c r="D126" s="35" t="s">
        <v>181</v>
      </c>
      <c r="E126" s="47">
        <f t="shared" si="4"/>
        <v>0.003051309396847968</v>
      </c>
      <c r="F126" s="34"/>
      <c r="G126" s="43">
        <v>0.13565972222222222</v>
      </c>
      <c r="H126" s="61">
        <f>+G126-B126</f>
        <v>0.00690972222222222</v>
      </c>
      <c r="I126" s="20">
        <v>2014</v>
      </c>
      <c r="J126" s="35" t="s">
        <v>7</v>
      </c>
      <c r="K126" s="34"/>
      <c r="L126" s="34"/>
      <c r="M126" s="118"/>
      <c r="N126" s="34"/>
      <c r="O126" s="34"/>
      <c r="P126" s="43">
        <v>0.13565972222222222</v>
      </c>
      <c r="Q126" s="43"/>
      <c r="R126" s="43"/>
      <c r="S126" s="43">
        <v>0.1428587962962963</v>
      </c>
      <c r="T126" s="43">
        <v>0.12875</v>
      </c>
    </row>
    <row r="127" spans="1:21" ht="12.75">
      <c r="A127" s="34" t="s">
        <v>270</v>
      </c>
      <c r="B127" s="43">
        <v>0.1290625</v>
      </c>
      <c r="C127" s="35">
        <v>2018</v>
      </c>
      <c r="D127" s="35" t="s">
        <v>177</v>
      </c>
      <c r="E127" s="47">
        <f t="shared" si="4"/>
        <v>0.0030587154876170163</v>
      </c>
      <c r="F127" s="34"/>
      <c r="G127" s="43">
        <v>0.13875</v>
      </c>
      <c r="H127" s="61">
        <f>+G127-B127</f>
        <v>0.009687500000000016</v>
      </c>
      <c r="I127" s="35">
        <v>2016</v>
      </c>
      <c r="J127" s="35" t="s">
        <v>156</v>
      </c>
      <c r="K127" s="34"/>
      <c r="L127" s="34"/>
      <c r="M127" s="34"/>
      <c r="N127" s="43">
        <v>0.18825231481481483</v>
      </c>
      <c r="O127" s="43">
        <v>0.15677083333333333</v>
      </c>
      <c r="P127" s="34"/>
      <c r="Q127" s="43">
        <v>0.1495949074074074</v>
      </c>
      <c r="R127" s="43">
        <v>0.13875</v>
      </c>
      <c r="S127" s="43">
        <v>0.1563078703703704</v>
      </c>
      <c r="T127" s="43">
        <v>0.1290625</v>
      </c>
      <c r="U127" s="43"/>
    </row>
    <row r="128" spans="1:21" ht="12.75">
      <c r="A128" s="34" t="s">
        <v>267</v>
      </c>
      <c r="B128" s="43">
        <v>0.12991898148148148</v>
      </c>
      <c r="C128" s="20">
        <v>2018</v>
      </c>
      <c r="D128" s="35" t="s">
        <v>7</v>
      </c>
      <c r="E128" s="47">
        <f t="shared" si="4"/>
        <v>0.0030790136623173713</v>
      </c>
      <c r="F128" s="34"/>
      <c r="G128" s="43">
        <v>0.13689814814814816</v>
      </c>
      <c r="H128" s="61">
        <f>+G128-B128</f>
        <v>0.006979166666666675</v>
      </c>
      <c r="I128" s="20">
        <v>2018</v>
      </c>
      <c r="J128" s="35" t="s">
        <v>181</v>
      </c>
      <c r="K128" s="34"/>
      <c r="L128" s="43">
        <v>0.15780092592592593</v>
      </c>
      <c r="M128" s="69"/>
      <c r="N128" s="43"/>
      <c r="O128" s="43">
        <v>0.20576388888888889</v>
      </c>
      <c r="P128" s="43">
        <v>0.13995370370370372</v>
      </c>
      <c r="Q128" s="43"/>
      <c r="R128" s="43"/>
      <c r="S128" s="43"/>
      <c r="T128" s="43">
        <v>0.12991898148148148</v>
      </c>
      <c r="U128" s="43"/>
    </row>
    <row r="129" spans="1:20" ht="12.75">
      <c r="A129" s="34" t="s">
        <v>248</v>
      </c>
      <c r="B129" s="43">
        <v>0.13015046296296295</v>
      </c>
      <c r="C129" s="20">
        <v>2013</v>
      </c>
      <c r="D129" s="35" t="s">
        <v>7</v>
      </c>
      <c r="E129" s="47">
        <f t="shared" si="4"/>
        <v>0.003084499655479629</v>
      </c>
      <c r="F129" s="34"/>
      <c r="G129" s="34"/>
      <c r="H129" s="34"/>
      <c r="I129" s="34"/>
      <c r="J129" s="35"/>
      <c r="K129" s="34"/>
      <c r="L129" s="34"/>
      <c r="M129" s="118"/>
      <c r="N129" s="34"/>
      <c r="O129" s="43">
        <v>0.13015046296296295</v>
      </c>
      <c r="P129" s="43">
        <v>0.13313657407407406</v>
      </c>
      <c r="Q129" s="43">
        <v>0.1310763888888889</v>
      </c>
      <c r="R129" s="43"/>
      <c r="S129" s="35"/>
      <c r="T129" s="43"/>
    </row>
    <row r="130" spans="1:21" ht="12.75">
      <c r="A130" s="34" t="s">
        <v>334</v>
      </c>
      <c r="B130" s="43">
        <v>0.13042824074074075</v>
      </c>
      <c r="C130" s="20">
        <v>2018</v>
      </c>
      <c r="D130" s="35" t="s">
        <v>7</v>
      </c>
      <c r="E130" s="47">
        <f t="shared" si="4"/>
        <v>0.0030910828472743394</v>
      </c>
      <c r="F130" s="34"/>
      <c r="G130" s="43">
        <v>0.1308564814814815</v>
      </c>
      <c r="H130" s="61">
        <f>+G130-B130</f>
        <v>0.0004282407407407429</v>
      </c>
      <c r="I130" s="20">
        <v>2017</v>
      </c>
      <c r="J130" s="35" t="s">
        <v>7</v>
      </c>
      <c r="K130" s="34"/>
      <c r="L130" s="43"/>
      <c r="M130" s="43"/>
      <c r="N130" s="43"/>
      <c r="O130" s="43"/>
      <c r="P130" s="43"/>
      <c r="Q130" s="43">
        <v>0.14579861111111111</v>
      </c>
      <c r="R130" s="43">
        <v>0.1383101851851852</v>
      </c>
      <c r="S130" s="43">
        <v>0.1308564814814815</v>
      </c>
      <c r="T130" s="43">
        <v>0.13042824074074075</v>
      </c>
      <c r="U130" s="43"/>
    </row>
    <row r="131" spans="1:21" ht="12.75">
      <c r="A131" s="34" t="s">
        <v>494</v>
      </c>
      <c r="B131" s="43">
        <v>0.13055555555555556</v>
      </c>
      <c r="C131" s="20">
        <v>2018</v>
      </c>
      <c r="D131" s="35" t="s">
        <v>7</v>
      </c>
      <c r="E131" s="47">
        <f t="shared" si="4"/>
        <v>0.0030941001435135815</v>
      </c>
      <c r="F131" s="34"/>
      <c r="G131" s="43">
        <v>0.14149305555555555</v>
      </c>
      <c r="H131" s="61">
        <f>+G131-B131</f>
        <v>0.010937499999999989</v>
      </c>
      <c r="I131" s="20">
        <v>2014</v>
      </c>
      <c r="J131" s="35" t="s">
        <v>113</v>
      </c>
      <c r="K131" s="34"/>
      <c r="L131" s="43"/>
      <c r="M131" s="69">
        <v>0.16202546296296297</v>
      </c>
      <c r="N131" s="43">
        <v>0.14431712962962964</v>
      </c>
      <c r="O131" s="43"/>
      <c r="P131" s="43">
        <v>0.14149305555555555</v>
      </c>
      <c r="Q131" s="43"/>
      <c r="R131" s="43">
        <v>0.14224537037037036</v>
      </c>
      <c r="S131" s="43"/>
      <c r="T131" s="43">
        <v>0.13055555555555556</v>
      </c>
      <c r="U131" s="43"/>
    </row>
    <row r="132" spans="1:21" ht="12.75">
      <c r="A132" s="34" t="s">
        <v>266</v>
      </c>
      <c r="B132" s="69">
        <v>0.1305787037037037</v>
      </c>
      <c r="C132" s="20">
        <v>2003</v>
      </c>
      <c r="D132" s="35" t="s">
        <v>100</v>
      </c>
      <c r="E132" s="47">
        <f t="shared" si="4"/>
        <v>0.0030946487428298065</v>
      </c>
      <c r="F132" s="34"/>
      <c r="G132" s="43">
        <v>0.13150462962962964</v>
      </c>
      <c r="H132" s="61">
        <f>+G132-B132</f>
        <v>0.0009259259259259411</v>
      </c>
      <c r="I132" s="20">
        <v>2003</v>
      </c>
      <c r="J132" s="35" t="s">
        <v>169</v>
      </c>
      <c r="K132" s="34"/>
      <c r="L132" s="69">
        <v>0.15699074074074074</v>
      </c>
      <c r="M132" s="69">
        <v>0.14453703703703705</v>
      </c>
      <c r="N132" s="69">
        <v>0.17969907407407407</v>
      </c>
      <c r="O132" s="69">
        <v>0.16577546296296297</v>
      </c>
      <c r="P132" s="69">
        <v>0.21447916666666667</v>
      </c>
      <c r="Q132" s="69"/>
      <c r="R132" s="43"/>
      <c r="S132" s="43">
        <v>0.13938657407407407</v>
      </c>
      <c r="T132" s="43"/>
      <c r="U132" s="43"/>
    </row>
    <row r="133" spans="1:21" ht="12.75">
      <c r="A133" s="34" t="s">
        <v>281</v>
      </c>
      <c r="B133" s="43">
        <v>0.13118055555555555</v>
      </c>
      <c r="C133" s="20">
        <v>2018</v>
      </c>
      <c r="D133" s="35" t="s">
        <v>7</v>
      </c>
      <c r="E133" s="47">
        <f t="shared" si="4"/>
        <v>0.003108912325051678</v>
      </c>
      <c r="F133" s="34"/>
      <c r="G133" s="43">
        <v>0.13194444444444445</v>
      </c>
      <c r="H133" s="61">
        <f>+G133-B133</f>
        <v>0.0007638888888888973</v>
      </c>
      <c r="I133" s="20">
        <v>2017</v>
      </c>
      <c r="J133" s="35" t="s">
        <v>7</v>
      </c>
      <c r="K133" s="34"/>
      <c r="L133" s="43">
        <v>0.16224537037037037</v>
      </c>
      <c r="M133" s="43">
        <v>0.15233796296296295</v>
      </c>
      <c r="N133" s="43">
        <v>0.14556712962962962</v>
      </c>
      <c r="O133" s="43">
        <v>0.13947916666666668</v>
      </c>
      <c r="P133" s="43">
        <v>0.13502314814814814</v>
      </c>
      <c r="Q133" s="43">
        <v>0.15966435185185185</v>
      </c>
      <c r="R133" s="43">
        <v>0.1365162037037037</v>
      </c>
      <c r="S133" s="43">
        <v>0.13194444444444445</v>
      </c>
      <c r="T133" s="43">
        <v>0.13118055555555555</v>
      </c>
      <c r="U133" s="43"/>
    </row>
    <row r="134" spans="1:20" ht="12.75">
      <c r="A134" s="34" t="s">
        <v>425</v>
      </c>
      <c r="B134" s="43">
        <v>0.1318287037037037</v>
      </c>
      <c r="C134" s="20">
        <v>2004</v>
      </c>
      <c r="D134" s="35" t="s">
        <v>7</v>
      </c>
      <c r="E134" s="47">
        <f aca="true" t="shared" si="5" ref="E134:E166">B134/42.195</f>
        <v>0.0031242731059060004</v>
      </c>
      <c r="F134" s="34"/>
      <c r="G134" s="34"/>
      <c r="H134" s="34"/>
      <c r="I134" s="34"/>
      <c r="J134" s="35"/>
      <c r="K134" s="34"/>
      <c r="L134" s="34"/>
      <c r="M134" s="35"/>
      <c r="N134" s="43"/>
      <c r="O134" s="43"/>
      <c r="P134" s="43"/>
      <c r="Q134" s="43"/>
      <c r="R134" s="43"/>
      <c r="S134" s="43"/>
      <c r="T134" s="43"/>
    </row>
    <row r="135" spans="1:21" ht="12.75">
      <c r="A135" s="34" t="s">
        <v>551</v>
      </c>
      <c r="B135" s="43">
        <v>0.13122685185185184</v>
      </c>
      <c r="C135" s="20">
        <v>2019</v>
      </c>
      <c r="D135" s="35" t="s">
        <v>552</v>
      </c>
      <c r="E135" s="47">
        <f t="shared" si="5"/>
        <v>0.0031100095236841294</v>
      </c>
      <c r="F135" s="34"/>
      <c r="G135" s="43">
        <v>0.14788194444444444</v>
      </c>
      <c r="H135" s="61">
        <f>+G135-B135</f>
        <v>0.016655092592592596</v>
      </c>
      <c r="I135" s="20">
        <v>2017</v>
      </c>
      <c r="J135" s="35" t="s">
        <v>140</v>
      </c>
      <c r="K135" s="34"/>
      <c r="L135" s="34"/>
      <c r="M135" s="35"/>
      <c r="N135" s="43"/>
      <c r="O135" s="43">
        <v>0.16462962962962963</v>
      </c>
      <c r="P135" s="43"/>
      <c r="Q135" s="43"/>
      <c r="R135" s="43"/>
      <c r="S135" s="43">
        <v>0.14788194444444444</v>
      </c>
      <c r="U135" s="43">
        <v>0.13122685185185184</v>
      </c>
    </row>
    <row r="136" spans="1:21" ht="12.75">
      <c r="A136" s="34" t="s">
        <v>264</v>
      </c>
      <c r="B136" s="43">
        <v>0.13193287037037035</v>
      </c>
      <c r="C136" s="20">
        <v>2013</v>
      </c>
      <c r="D136" s="35" t="s">
        <v>7</v>
      </c>
      <c r="E136" s="47">
        <f t="shared" si="5"/>
        <v>0.0031267418028290165</v>
      </c>
      <c r="F136" s="34"/>
      <c r="G136" s="43">
        <v>0.13847222222222222</v>
      </c>
      <c r="H136" s="61">
        <f>+G136-B136</f>
        <v>0.006539351851851866</v>
      </c>
      <c r="I136" s="20">
        <v>2013</v>
      </c>
      <c r="J136" s="35" t="s">
        <v>10</v>
      </c>
      <c r="K136" s="34"/>
      <c r="L136" s="34"/>
      <c r="M136" s="35"/>
      <c r="N136" s="43">
        <v>0.15</v>
      </c>
      <c r="O136" s="43">
        <v>0.13193287037037035</v>
      </c>
      <c r="P136" s="43">
        <v>0.14038194444444443</v>
      </c>
      <c r="Q136" s="43"/>
      <c r="R136" s="43"/>
      <c r="S136" s="43"/>
      <c r="T136" s="43"/>
      <c r="U136" s="43"/>
    </row>
    <row r="137" spans="1:20" ht="12.75">
      <c r="A137" s="34" t="s">
        <v>277</v>
      </c>
      <c r="B137" s="43">
        <v>0.13273148148148148</v>
      </c>
      <c r="C137" s="20">
        <v>2011</v>
      </c>
      <c r="D137" s="35" t="s">
        <v>70</v>
      </c>
      <c r="E137" s="47">
        <f t="shared" si="5"/>
        <v>0.0031456684792388074</v>
      </c>
      <c r="F137" s="34"/>
      <c r="G137" s="34"/>
      <c r="H137" s="34"/>
      <c r="I137" s="34"/>
      <c r="J137" s="35"/>
      <c r="K137" s="34"/>
      <c r="L137" s="34"/>
      <c r="M137" s="43">
        <v>0.13273148148148148</v>
      </c>
      <c r="N137" s="43"/>
      <c r="O137" s="43"/>
      <c r="P137" s="43"/>
      <c r="Q137" s="43"/>
      <c r="R137" s="43"/>
      <c r="S137" s="43"/>
      <c r="T137" s="43"/>
    </row>
    <row r="138" spans="1:22" ht="12.75">
      <c r="A138" s="34" t="s">
        <v>462</v>
      </c>
      <c r="B138" s="43">
        <v>0.13278935185185184</v>
      </c>
      <c r="C138" s="35">
        <v>2015</v>
      </c>
      <c r="D138" s="35" t="s">
        <v>7</v>
      </c>
      <c r="E138" s="47">
        <f t="shared" si="5"/>
        <v>0.0031470399775293716</v>
      </c>
      <c r="F138" s="34"/>
      <c r="G138" s="43">
        <v>0.1349074074074074</v>
      </c>
      <c r="H138" s="61">
        <f>+G138-B138</f>
        <v>0.0021180555555555536</v>
      </c>
      <c r="I138" s="20">
        <v>2008</v>
      </c>
      <c r="J138" s="35" t="s">
        <v>8</v>
      </c>
      <c r="K138" s="34"/>
      <c r="L138" s="34"/>
      <c r="M138" s="118"/>
      <c r="N138" s="34"/>
      <c r="O138" s="34"/>
      <c r="P138" s="43"/>
      <c r="Q138" s="43">
        <v>0.13278935185185184</v>
      </c>
      <c r="R138" s="43"/>
      <c r="S138" s="35"/>
      <c r="T138" s="43"/>
      <c r="U138" s="43"/>
      <c r="V138" s="2"/>
    </row>
    <row r="139" spans="1:22" ht="12.75">
      <c r="A139" s="34" t="s">
        <v>327</v>
      </c>
      <c r="B139" s="43">
        <v>0.1328587962962963</v>
      </c>
      <c r="C139" s="20">
        <v>2016</v>
      </c>
      <c r="D139" s="35" t="s">
        <v>7</v>
      </c>
      <c r="E139" s="47">
        <f t="shared" si="5"/>
        <v>0.0031486857754780494</v>
      </c>
      <c r="F139" s="34"/>
      <c r="G139" s="43">
        <v>0.13604166666666667</v>
      </c>
      <c r="H139" s="61">
        <f>+G139-B139</f>
        <v>0.0031828703703703776</v>
      </c>
      <c r="I139" s="20">
        <v>2014</v>
      </c>
      <c r="J139" s="35" t="s">
        <v>7</v>
      </c>
      <c r="K139" s="34"/>
      <c r="L139" s="43"/>
      <c r="M139" s="69">
        <v>0.14800925925925926</v>
      </c>
      <c r="N139" s="43">
        <v>0.13957175925925927</v>
      </c>
      <c r="O139" s="43"/>
      <c r="P139" s="43">
        <v>0.13604166666666667</v>
      </c>
      <c r="Q139" s="43">
        <v>0.14530092592592592</v>
      </c>
      <c r="R139" s="43">
        <v>0.1328587962962963</v>
      </c>
      <c r="S139" s="43"/>
      <c r="T139" s="43">
        <v>0.14025462962962962</v>
      </c>
      <c r="U139" s="43"/>
      <c r="V139" s="2"/>
    </row>
    <row r="140" spans="1:22" ht="12.75">
      <c r="A140" s="34" t="s">
        <v>262</v>
      </c>
      <c r="B140" s="43">
        <v>0.1347337962962963</v>
      </c>
      <c r="C140" s="20">
        <v>2013</v>
      </c>
      <c r="D140" s="35" t="s">
        <v>7</v>
      </c>
      <c r="E140" s="47">
        <f t="shared" si="5"/>
        <v>0.0031931223200923407</v>
      </c>
      <c r="F140" s="34"/>
      <c r="G140" s="43">
        <v>0.151875</v>
      </c>
      <c r="H140" s="61">
        <f>+G140-B140</f>
        <v>0.0171412037037037</v>
      </c>
      <c r="I140" s="20">
        <v>2012</v>
      </c>
      <c r="J140" s="35" t="s">
        <v>117</v>
      </c>
      <c r="K140" s="34"/>
      <c r="L140" s="43"/>
      <c r="M140" s="69"/>
      <c r="N140" s="43">
        <v>0.151875</v>
      </c>
      <c r="O140" s="43">
        <v>0.1347337962962963</v>
      </c>
      <c r="P140" s="43"/>
      <c r="Q140" s="43"/>
      <c r="R140" s="43"/>
      <c r="S140" s="43"/>
      <c r="T140" s="43"/>
      <c r="U140" s="43"/>
      <c r="V140" s="2"/>
    </row>
    <row r="141" spans="1:22" ht="12.75">
      <c r="A141" s="34" t="s">
        <v>350</v>
      </c>
      <c r="B141" s="43">
        <v>0.1347685185185185</v>
      </c>
      <c r="C141" s="20">
        <v>2013</v>
      </c>
      <c r="D141" s="35" t="s">
        <v>7</v>
      </c>
      <c r="E141" s="47">
        <f t="shared" si="5"/>
        <v>0.0031939452190666785</v>
      </c>
      <c r="F141" s="34"/>
      <c r="G141" s="34"/>
      <c r="H141" s="34"/>
      <c r="I141" s="34"/>
      <c r="J141" s="35"/>
      <c r="K141" s="34"/>
      <c r="L141" s="34"/>
      <c r="M141" s="34"/>
      <c r="N141" s="34"/>
      <c r="O141" s="34"/>
      <c r="P141" s="43">
        <v>0.14976851851851852</v>
      </c>
      <c r="Q141" s="43">
        <v>0.13593750000000002</v>
      </c>
      <c r="R141" s="43"/>
      <c r="S141" s="43">
        <v>0.15895833333333334</v>
      </c>
      <c r="T141" s="43">
        <v>0.14577546296296295</v>
      </c>
      <c r="U141" s="43"/>
      <c r="V141" s="2"/>
    </row>
    <row r="142" spans="1:22" ht="12.75">
      <c r="A142" s="34" t="s">
        <v>300</v>
      </c>
      <c r="B142" s="43">
        <v>0.135625</v>
      </c>
      <c r="C142" s="20">
        <v>2010</v>
      </c>
      <c r="D142" s="35" t="s">
        <v>7</v>
      </c>
      <c r="E142" s="47">
        <f t="shared" si="5"/>
        <v>0.003214243393767034</v>
      </c>
      <c r="F142" s="34"/>
      <c r="G142" s="43"/>
      <c r="H142" s="61"/>
      <c r="I142" s="20"/>
      <c r="J142" s="35"/>
      <c r="K142" s="34"/>
      <c r="L142" s="43">
        <v>0.135625</v>
      </c>
      <c r="M142" s="69"/>
      <c r="N142" s="43">
        <v>0.13871527777777778</v>
      </c>
      <c r="O142" s="43"/>
      <c r="P142" s="43"/>
      <c r="Q142" s="43"/>
      <c r="R142" s="43"/>
      <c r="S142" s="43"/>
      <c r="T142" s="43">
        <v>0.13627314814814814</v>
      </c>
      <c r="U142" s="43"/>
      <c r="V142" s="2"/>
    </row>
    <row r="143" spans="1:22" ht="12.75">
      <c r="A143" s="34" t="s">
        <v>448</v>
      </c>
      <c r="B143" s="43">
        <v>0.13583333333333333</v>
      </c>
      <c r="C143" s="20">
        <v>2009</v>
      </c>
      <c r="D143" s="35" t="s">
        <v>72</v>
      </c>
      <c r="E143" s="47">
        <f t="shared" si="5"/>
        <v>0.0032191807876130662</v>
      </c>
      <c r="F143" s="34"/>
      <c r="G143" s="34"/>
      <c r="H143" s="34"/>
      <c r="I143" s="34"/>
      <c r="J143" s="35"/>
      <c r="K143" s="34"/>
      <c r="L143" s="34"/>
      <c r="M143" s="35"/>
      <c r="N143" s="43"/>
      <c r="O143" s="43"/>
      <c r="P143" s="43"/>
      <c r="Q143" s="43"/>
      <c r="R143" s="43"/>
      <c r="S143" s="43"/>
      <c r="T143" s="43"/>
      <c r="U143" s="43"/>
      <c r="V143" s="2"/>
    </row>
    <row r="144" spans="1:22" ht="12.75">
      <c r="A144" s="34" t="s">
        <v>257</v>
      </c>
      <c r="B144" s="43">
        <v>0.13585648148148147</v>
      </c>
      <c r="C144" s="20">
        <v>2018</v>
      </c>
      <c r="D144" s="35" t="s">
        <v>7</v>
      </c>
      <c r="E144" s="47">
        <f t="shared" si="5"/>
        <v>0.0032197293869292917</v>
      </c>
      <c r="F144" s="34"/>
      <c r="G144" s="43">
        <v>0.14108796296296297</v>
      </c>
      <c r="H144" s="61">
        <f>+G144-B144</f>
        <v>0.005231481481481504</v>
      </c>
      <c r="I144" s="20">
        <v>2017</v>
      </c>
      <c r="J144" s="35" t="s">
        <v>7</v>
      </c>
      <c r="K144" s="34"/>
      <c r="L144" s="34"/>
      <c r="M144" s="35"/>
      <c r="N144" s="43"/>
      <c r="O144" s="43"/>
      <c r="P144" s="43"/>
      <c r="Q144" s="43"/>
      <c r="R144" s="43"/>
      <c r="S144" s="43">
        <v>0.14108796296296297</v>
      </c>
      <c r="T144" s="43">
        <v>0.13585648148148147</v>
      </c>
      <c r="U144" s="2"/>
      <c r="V144" s="2"/>
    </row>
    <row r="145" spans="1:22" ht="12.75">
      <c r="A145" s="34" t="s">
        <v>260</v>
      </c>
      <c r="B145" s="43">
        <v>0.13605324074074074</v>
      </c>
      <c r="C145" s="20">
        <v>2018</v>
      </c>
      <c r="D145" s="35" t="s">
        <v>10</v>
      </c>
      <c r="E145" s="47">
        <f t="shared" si="5"/>
        <v>0.0032243924811172116</v>
      </c>
      <c r="F145" s="34"/>
      <c r="G145" s="43">
        <v>0.14511574074074074</v>
      </c>
      <c r="H145" s="61">
        <f>+G145-B145</f>
        <v>0.009062500000000001</v>
      </c>
      <c r="I145" s="35">
        <v>2017</v>
      </c>
      <c r="J145" s="35" t="s">
        <v>7</v>
      </c>
      <c r="K145" s="34"/>
      <c r="L145" s="34"/>
      <c r="M145" s="35"/>
      <c r="N145" s="43"/>
      <c r="O145" s="43"/>
      <c r="P145" s="43"/>
      <c r="Q145" s="43"/>
      <c r="R145" s="43"/>
      <c r="S145" s="43">
        <v>0.14511574074074074</v>
      </c>
      <c r="T145" s="43">
        <v>0.13605324074074074</v>
      </c>
      <c r="U145" s="2"/>
      <c r="V145" s="2"/>
    </row>
    <row r="146" spans="1:22" ht="12.75">
      <c r="A146" s="34" t="s">
        <v>496</v>
      </c>
      <c r="B146" s="43">
        <v>0.13607638888888887</v>
      </c>
      <c r="C146" s="20">
        <v>2019</v>
      </c>
      <c r="D146" s="35" t="s">
        <v>52</v>
      </c>
      <c r="E146" s="47">
        <f>B146/42.195</f>
        <v>0.003224941080433437</v>
      </c>
      <c r="F146" s="34"/>
      <c r="G146" s="43">
        <v>0.1401851851851852</v>
      </c>
      <c r="H146" s="61">
        <f>+G146-B146</f>
        <v>0.004108796296296319</v>
      </c>
      <c r="I146" s="20">
        <v>2018</v>
      </c>
      <c r="J146" s="35" t="s">
        <v>7</v>
      </c>
      <c r="K146" s="34"/>
      <c r="L146" s="35"/>
      <c r="M146" s="35"/>
      <c r="N146" s="35"/>
      <c r="O146" s="35"/>
      <c r="P146" s="35"/>
      <c r="Q146" s="35"/>
      <c r="R146" s="35"/>
      <c r="S146" s="43">
        <v>0.1435300925925926</v>
      </c>
      <c r="T146" s="43">
        <v>0.1401851851851852</v>
      </c>
      <c r="U146" s="43">
        <v>0.13607638888888887</v>
      </c>
      <c r="V146" s="2"/>
    </row>
    <row r="147" spans="1:22" ht="12.75">
      <c r="A147" s="34" t="s">
        <v>512</v>
      </c>
      <c r="B147" s="43">
        <v>0.13626157407407408</v>
      </c>
      <c r="C147" s="20">
        <v>2017</v>
      </c>
      <c r="D147" s="35" t="s">
        <v>6</v>
      </c>
      <c r="E147" s="47">
        <f t="shared" si="5"/>
        <v>0.0032293298749632438</v>
      </c>
      <c r="F147" s="34"/>
      <c r="G147" s="43">
        <v>0.14979166666666668</v>
      </c>
      <c r="H147" s="61">
        <f>+G147-B147</f>
        <v>0.013530092592592607</v>
      </c>
      <c r="I147" s="20">
        <v>2012</v>
      </c>
      <c r="J147" s="35" t="s">
        <v>7</v>
      </c>
      <c r="K147" s="34"/>
      <c r="L147" s="43"/>
      <c r="M147" s="69"/>
      <c r="N147" s="43">
        <v>0.14979166666666668</v>
      </c>
      <c r="O147" s="43"/>
      <c r="P147" s="43"/>
      <c r="Q147" s="43"/>
      <c r="R147" s="43"/>
      <c r="S147" s="43">
        <v>0.13626157407407408</v>
      </c>
      <c r="T147" s="43">
        <v>0.1430671296296296</v>
      </c>
      <c r="U147" s="43"/>
      <c r="V147" s="2"/>
    </row>
    <row r="148" spans="1:22" ht="12.75">
      <c r="A148" s="34" t="s">
        <v>531</v>
      </c>
      <c r="B148" s="43">
        <v>0.13628472222222224</v>
      </c>
      <c r="C148" s="20">
        <v>2018</v>
      </c>
      <c r="D148" s="35" t="s">
        <v>7</v>
      </c>
      <c r="E148" s="47">
        <f t="shared" si="5"/>
        <v>0.00322987847427947</v>
      </c>
      <c r="F148" s="34"/>
      <c r="G148" s="43"/>
      <c r="H148" s="61"/>
      <c r="I148" s="20"/>
      <c r="J148" s="35"/>
      <c r="K148" s="34"/>
      <c r="L148" s="43"/>
      <c r="M148" s="69"/>
      <c r="N148" s="43"/>
      <c r="O148" s="43"/>
      <c r="P148" s="43"/>
      <c r="Q148" s="43"/>
      <c r="R148" s="43"/>
      <c r="S148" s="43"/>
      <c r="T148" s="43">
        <v>0.13628472222222224</v>
      </c>
      <c r="U148" s="2"/>
      <c r="V148" s="2"/>
    </row>
    <row r="149" spans="1:22" ht="12.75">
      <c r="A149" s="34" t="s">
        <v>254</v>
      </c>
      <c r="B149" s="43">
        <v>0.13811342592592593</v>
      </c>
      <c r="C149" s="20">
        <v>2009</v>
      </c>
      <c r="D149" s="35" t="s">
        <v>5</v>
      </c>
      <c r="E149" s="47">
        <f t="shared" si="5"/>
        <v>0.003273217820261309</v>
      </c>
      <c r="F149" s="34"/>
      <c r="G149" s="34"/>
      <c r="H149" s="34"/>
      <c r="I149" s="34"/>
      <c r="J149" s="35"/>
      <c r="K149" s="34"/>
      <c r="L149" s="34"/>
      <c r="M149" s="35"/>
      <c r="N149" s="43"/>
      <c r="O149" s="43"/>
      <c r="P149" s="43"/>
      <c r="Q149" s="43"/>
      <c r="R149" s="43"/>
      <c r="S149" s="43"/>
      <c r="T149" s="43"/>
      <c r="U149" s="2"/>
      <c r="V149" s="2"/>
    </row>
    <row r="150" spans="1:22" ht="12.75">
      <c r="A150" s="34" t="s">
        <v>492</v>
      </c>
      <c r="B150" s="43">
        <v>0.13854166666666667</v>
      </c>
      <c r="C150" s="20">
        <v>1993</v>
      </c>
      <c r="D150" s="35" t="s">
        <v>7</v>
      </c>
      <c r="E150" s="47">
        <f t="shared" si="5"/>
        <v>0.0032833669076114866</v>
      </c>
      <c r="F150" s="34"/>
      <c r="G150" s="34"/>
      <c r="H150" s="34"/>
      <c r="I150" s="34"/>
      <c r="J150" s="35"/>
      <c r="K150" s="34"/>
      <c r="L150" s="34"/>
      <c r="M150" s="35"/>
      <c r="N150" s="43"/>
      <c r="O150" s="43"/>
      <c r="P150" s="43"/>
      <c r="Q150" s="43"/>
      <c r="R150" s="43"/>
      <c r="S150" s="43"/>
      <c r="T150" s="43"/>
      <c r="U150" s="2"/>
      <c r="V150" s="2"/>
    </row>
    <row r="151" spans="1:20" ht="12.75">
      <c r="A151" s="34" t="s">
        <v>242</v>
      </c>
      <c r="B151" s="43">
        <v>0.139375</v>
      </c>
      <c r="C151" s="20">
        <v>2017</v>
      </c>
      <c r="D151" s="35" t="s">
        <v>7</v>
      </c>
      <c r="E151" s="47">
        <f t="shared" si="5"/>
        <v>0.0033031164829956153</v>
      </c>
      <c r="F151" s="34"/>
      <c r="G151" s="43">
        <v>0.1517939814814815</v>
      </c>
      <c r="H151" s="61">
        <f>+G151-B151</f>
        <v>0.01241898148148149</v>
      </c>
      <c r="I151" s="20">
        <v>2012</v>
      </c>
      <c r="J151" s="35" t="s">
        <v>7</v>
      </c>
      <c r="K151" s="34"/>
      <c r="L151" s="35"/>
      <c r="M151" s="35"/>
      <c r="N151" s="43">
        <v>0.1517939814814815</v>
      </c>
      <c r="O151" s="35"/>
      <c r="P151" s="35"/>
      <c r="Q151" s="43">
        <v>0.1811689814814815</v>
      </c>
      <c r="R151" s="35"/>
      <c r="S151" s="43">
        <v>0.139375</v>
      </c>
      <c r="T151" s="43"/>
    </row>
    <row r="152" spans="1:20" ht="12.75">
      <c r="A152" s="34" t="s">
        <v>493</v>
      </c>
      <c r="B152" s="43">
        <v>0.13951388888888888</v>
      </c>
      <c r="C152" s="20">
        <v>2017</v>
      </c>
      <c r="D152" s="35" t="s">
        <v>7</v>
      </c>
      <c r="E152" s="47">
        <f t="shared" si="5"/>
        <v>0.00330640807889297</v>
      </c>
      <c r="F152" s="34"/>
      <c r="G152" s="43">
        <v>0.1430671296296296</v>
      </c>
      <c r="H152" s="61">
        <f>+G152-B152</f>
        <v>0.003553240740740732</v>
      </c>
      <c r="I152" s="20">
        <v>2014</v>
      </c>
      <c r="J152" s="35" t="s">
        <v>7</v>
      </c>
      <c r="K152" s="34"/>
      <c r="L152" s="35"/>
      <c r="M152" s="35"/>
      <c r="N152" s="35"/>
      <c r="O152" s="35"/>
      <c r="P152" s="43">
        <v>0.1430671296296296</v>
      </c>
      <c r="Q152" s="34"/>
      <c r="R152" s="43">
        <v>0.1475</v>
      </c>
      <c r="S152" s="43">
        <v>0.13951388888888888</v>
      </c>
      <c r="T152" s="43"/>
    </row>
    <row r="153" spans="1:20" ht="12.75">
      <c r="A153" s="34" t="s">
        <v>256</v>
      </c>
      <c r="B153" s="43">
        <v>0.1396412037037037</v>
      </c>
      <c r="C153" s="20">
        <v>2012</v>
      </c>
      <c r="D153" s="35" t="s">
        <v>170</v>
      </c>
      <c r="E153" s="47">
        <f t="shared" si="5"/>
        <v>0.003309425375132212</v>
      </c>
      <c r="F153" s="34"/>
      <c r="G153" s="43">
        <v>0.1519675925925926</v>
      </c>
      <c r="H153" s="61">
        <f>+G153-B153</f>
        <v>0.0123263888888889</v>
      </c>
      <c r="I153" s="20">
        <v>2004</v>
      </c>
      <c r="J153" s="35" t="s">
        <v>7</v>
      </c>
      <c r="K153" s="34"/>
      <c r="L153" s="43"/>
      <c r="M153" s="69"/>
      <c r="N153" s="43">
        <v>0.1396412037037037</v>
      </c>
      <c r="O153" s="43"/>
      <c r="P153" s="43"/>
      <c r="Q153" s="43"/>
      <c r="R153" s="43"/>
      <c r="S153" s="43"/>
      <c r="T153" s="43"/>
    </row>
    <row r="154" spans="1:20" ht="12.75">
      <c r="A154" s="34" t="s">
        <v>312</v>
      </c>
      <c r="B154" s="43">
        <v>0.14025462962962962</v>
      </c>
      <c r="C154" s="20">
        <v>2017</v>
      </c>
      <c r="D154" s="35" t="s">
        <v>7</v>
      </c>
      <c r="E154" s="47">
        <f t="shared" si="5"/>
        <v>0.0033239632570121963</v>
      </c>
      <c r="F154" s="34"/>
      <c r="G154" s="34"/>
      <c r="H154" s="34"/>
      <c r="I154" s="34"/>
      <c r="J154" s="35"/>
      <c r="K154" s="34"/>
      <c r="L154" s="35"/>
      <c r="M154" s="35"/>
      <c r="N154" s="35"/>
      <c r="O154" s="35"/>
      <c r="P154" s="35"/>
      <c r="Q154" s="35"/>
      <c r="R154" s="34"/>
      <c r="S154" s="43">
        <v>0.14025462962962962</v>
      </c>
      <c r="T154" s="43">
        <v>0.14391203703703703</v>
      </c>
    </row>
    <row r="155" spans="1:21" ht="12.75">
      <c r="A155" s="42" t="s">
        <v>307</v>
      </c>
      <c r="B155" s="77">
        <v>0.14054398148148148</v>
      </c>
      <c r="C155" s="117">
        <v>2019</v>
      </c>
      <c r="D155" s="73" t="s">
        <v>5</v>
      </c>
      <c r="E155" s="74">
        <f>B155/42.195</f>
        <v>0.003330820748465019</v>
      </c>
      <c r="F155" s="34"/>
      <c r="G155" s="43">
        <v>0.14618055555555556</v>
      </c>
      <c r="H155" s="61">
        <f>+G155-B155</f>
        <v>0.0056365740740740855</v>
      </c>
      <c r="I155" s="20">
        <v>2017</v>
      </c>
      <c r="J155" s="35" t="s">
        <v>7</v>
      </c>
      <c r="K155" s="34"/>
      <c r="L155" s="34"/>
      <c r="M155" s="118"/>
      <c r="N155" s="34"/>
      <c r="O155" s="43"/>
      <c r="P155" s="43"/>
      <c r="Q155" s="43"/>
      <c r="R155" s="43"/>
      <c r="S155" s="43">
        <v>0.14618055555555556</v>
      </c>
      <c r="T155" s="43">
        <v>0.14716435185185187</v>
      </c>
      <c r="U155" s="77">
        <v>0.14054398148148148</v>
      </c>
    </row>
    <row r="156" spans="1:20" ht="12.75">
      <c r="A156" s="34" t="s">
        <v>247</v>
      </c>
      <c r="B156" s="43">
        <v>0.14137731481481483</v>
      </c>
      <c r="C156" s="20">
        <v>2016</v>
      </c>
      <c r="D156" s="35" t="s">
        <v>155</v>
      </c>
      <c r="E156" s="47">
        <f t="shared" si="5"/>
        <v>0.0033505703238491487</v>
      </c>
      <c r="F156" s="34"/>
      <c r="G156" s="43"/>
      <c r="H156" s="61"/>
      <c r="I156" s="20"/>
      <c r="J156" s="35"/>
      <c r="K156" s="34"/>
      <c r="L156" s="43"/>
      <c r="M156" s="69"/>
      <c r="N156" s="43"/>
      <c r="O156" s="43"/>
      <c r="P156" s="43"/>
      <c r="Q156" s="43"/>
      <c r="R156" s="43">
        <v>0.14137731481481483</v>
      </c>
      <c r="S156" s="43">
        <v>0.15530092592592593</v>
      </c>
      <c r="T156" s="43"/>
    </row>
    <row r="157" spans="1:21" ht="12.75">
      <c r="A157" s="34" t="s">
        <v>495</v>
      </c>
      <c r="B157" s="43">
        <v>0.14296296296296296</v>
      </c>
      <c r="C157" s="20">
        <v>1993</v>
      </c>
      <c r="D157" s="35" t="s">
        <v>7</v>
      </c>
      <c r="E157" s="47">
        <f t="shared" si="5"/>
        <v>0.0033881493770106163</v>
      </c>
      <c r="F157" s="34"/>
      <c r="G157" s="34"/>
      <c r="H157" s="34"/>
      <c r="I157" s="34"/>
      <c r="J157" s="35"/>
      <c r="K157" s="34"/>
      <c r="L157" s="34"/>
      <c r="M157" s="35"/>
      <c r="N157" s="43"/>
      <c r="O157" s="43"/>
      <c r="P157" s="43"/>
      <c r="Q157" s="43"/>
      <c r="R157" s="43"/>
      <c r="S157" s="43"/>
      <c r="T157" s="43"/>
      <c r="U157" s="43"/>
    </row>
    <row r="158" spans="1:21" ht="12.75">
      <c r="A158" s="34" t="s">
        <v>314</v>
      </c>
      <c r="B158" s="43">
        <v>0.14408564814814814</v>
      </c>
      <c r="C158" s="20">
        <v>2018</v>
      </c>
      <c r="D158" s="35" t="s">
        <v>7</v>
      </c>
      <c r="E158" s="47">
        <f t="shared" si="5"/>
        <v>0.003414756443847568</v>
      </c>
      <c r="F158" s="34"/>
      <c r="G158" s="43"/>
      <c r="H158" s="61"/>
      <c r="I158" s="20"/>
      <c r="J158" s="35"/>
      <c r="K158" s="34"/>
      <c r="L158" s="43"/>
      <c r="M158" s="69"/>
      <c r="N158" s="43"/>
      <c r="O158" s="43"/>
      <c r="P158" s="43"/>
      <c r="Q158" s="43"/>
      <c r="R158" s="43"/>
      <c r="S158" s="43"/>
      <c r="T158" s="43">
        <v>0.14408564814814814</v>
      </c>
      <c r="U158" s="43"/>
    </row>
    <row r="159" spans="1:21" ht="12.75">
      <c r="A159" s="34" t="s">
        <v>497</v>
      </c>
      <c r="B159" s="43">
        <v>0.14435185185185184</v>
      </c>
      <c r="C159" s="20">
        <v>2017</v>
      </c>
      <c r="D159" s="35" t="s">
        <v>7</v>
      </c>
      <c r="E159" s="47">
        <f t="shared" si="5"/>
        <v>0.003421065335984165</v>
      </c>
      <c r="F159" s="34"/>
      <c r="G159" s="43">
        <v>0.15109953703703705</v>
      </c>
      <c r="H159" s="61">
        <f>+G159-B159</f>
        <v>0.006747685185185204</v>
      </c>
      <c r="I159" s="20">
        <v>2013</v>
      </c>
      <c r="J159" s="35" t="s">
        <v>7</v>
      </c>
      <c r="K159" s="34"/>
      <c r="L159" s="35"/>
      <c r="M159" s="35"/>
      <c r="N159" s="35"/>
      <c r="O159" s="43">
        <v>0.15109953703703705</v>
      </c>
      <c r="P159" s="35"/>
      <c r="Q159" s="43">
        <v>0.16324074074074074</v>
      </c>
      <c r="R159" s="35"/>
      <c r="S159" s="43">
        <v>0.14435185185185184</v>
      </c>
      <c r="T159" s="43">
        <v>0.15399305555555556</v>
      </c>
      <c r="U159" s="43"/>
    </row>
    <row r="160" spans="1:21" ht="12.75">
      <c r="A160" s="34" t="s">
        <v>253</v>
      </c>
      <c r="B160" s="43">
        <v>0.14440972222222223</v>
      </c>
      <c r="C160" s="20">
        <v>2013</v>
      </c>
      <c r="D160" s="35" t="s">
        <v>100</v>
      </c>
      <c r="E160" s="47">
        <f t="shared" si="5"/>
        <v>0.00342243683427473</v>
      </c>
      <c r="F160" s="34"/>
      <c r="G160" s="43">
        <v>0.2210185185185185</v>
      </c>
      <c r="H160" s="61">
        <f>+G160-B160</f>
        <v>0.07660879629629627</v>
      </c>
      <c r="I160" s="35">
        <v>2010</v>
      </c>
      <c r="J160" s="35" t="s">
        <v>156</v>
      </c>
      <c r="K160" s="34"/>
      <c r="L160" s="43">
        <v>0.2210185185185185</v>
      </c>
      <c r="M160" s="35"/>
      <c r="N160" s="43"/>
      <c r="O160" s="43">
        <v>0.14440972222222223</v>
      </c>
      <c r="P160" s="43"/>
      <c r="Q160" s="43"/>
      <c r="R160" s="43"/>
      <c r="S160" s="43"/>
      <c r="T160" s="43"/>
      <c r="U160" s="43"/>
    </row>
    <row r="161" spans="1:21" ht="12.75">
      <c r="A161" s="34" t="s">
        <v>392</v>
      </c>
      <c r="B161" s="43">
        <v>0.14515046296296297</v>
      </c>
      <c r="C161" s="20">
        <v>2016</v>
      </c>
      <c r="D161" s="35" t="s">
        <v>7</v>
      </c>
      <c r="E161" s="47">
        <f t="shared" si="5"/>
        <v>0.003439992012393956</v>
      </c>
      <c r="F161" s="34"/>
      <c r="G161" s="34"/>
      <c r="H161" s="34"/>
      <c r="I161" s="34"/>
      <c r="J161" s="35"/>
      <c r="K161" s="34"/>
      <c r="L161" s="34"/>
      <c r="M161" s="34"/>
      <c r="N161" s="34"/>
      <c r="O161" s="34"/>
      <c r="P161" s="34"/>
      <c r="Q161" s="34"/>
      <c r="R161" s="43">
        <v>0.14515046296296297</v>
      </c>
      <c r="S161" s="35"/>
      <c r="T161" s="43"/>
      <c r="U161" s="43"/>
    </row>
    <row r="162" spans="1:20" ht="12.75">
      <c r="A162" s="34" t="s">
        <v>297</v>
      </c>
      <c r="B162" s="43">
        <v>0.1454398148148148</v>
      </c>
      <c r="C162" s="20">
        <v>2011</v>
      </c>
      <c r="D162" s="35" t="s">
        <v>7</v>
      </c>
      <c r="E162" s="47">
        <f t="shared" si="5"/>
        <v>0.003446849503846778</v>
      </c>
      <c r="F162" s="34"/>
      <c r="G162" s="43">
        <v>0.14798611111111112</v>
      </c>
      <c r="H162" s="61">
        <f>+G162-B162</f>
        <v>0.0025462962962963243</v>
      </c>
      <c r="I162" s="20">
        <v>2005</v>
      </c>
      <c r="J162" s="35" t="s">
        <v>7</v>
      </c>
      <c r="K162" s="34"/>
      <c r="L162" s="43">
        <v>0.1497800925925926</v>
      </c>
      <c r="M162" s="69">
        <v>0.1454398148148148</v>
      </c>
      <c r="N162" s="43">
        <v>0.15234953703703705</v>
      </c>
      <c r="O162" s="43">
        <v>0.16016203703703705</v>
      </c>
      <c r="P162" s="43">
        <v>0.16601851851851854</v>
      </c>
      <c r="Q162" s="43">
        <v>0.1780787037037037</v>
      </c>
      <c r="R162" s="43">
        <v>0.18312499999999998</v>
      </c>
      <c r="S162" s="43"/>
      <c r="T162" s="43">
        <v>0.2060300925925926</v>
      </c>
    </row>
    <row r="163" spans="1:21" ht="12.75">
      <c r="A163" s="34" t="s">
        <v>323</v>
      </c>
      <c r="B163" s="43">
        <v>0.1457175925925926</v>
      </c>
      <c r="C163" s="20">
        <v>2017</v>
      </c>
      <c r="D163" s="35" t="s">
        <v>7</v>
      </c>
      <c r="E163" s="47">
        <f t="shared" si="5"/>
        <v>0.003453432695641488</v>
      </c>
      <c r="F163" s="34"/>
      <c r="G163" s="43">
        <v>0.1528587962962963</v>
      </c>
      <c r="H163" s="61">
        <f>+G163-B163</f>
        <v>0.007141203703703719</v>
      </c>
      <c r="I163" s="20">
        <v>2016</v>
      </c>
      <c r="J163" s="35" t="s">
        <v>7</v>
      </c>
      <c r="K163" s="34"/>
      <c r="L163" s="43"/>
      <c r="M163" s="69"/>
      <c r="N163" s="43"/>
      <c r="O163" s="43"/>
      <c r="P163" s="43"/>
      <c r="Q163" s="43">
        <v>0.16770833333333335</v>
      </c>
      <c r="R163" s="43">
        <v>0.1528587962962963</v>
      </c>
      <c r="S163" s="43">
        <v>0.1457175925925926</v>
      </c>
      <c r="T163" s="43">
        <v>0.14922453703703703</v>
      </c>
      <c r="U163" s="43"/>
    </row>
    <row r="164" spans="1:21" ht="12.75">
      <c r="A164" s="34" t="s">
        <v>295</v>
      </c>
      <c r="B164" s="43">
        <v>0.14605324074074075</v>
      </c>
      <c r="C164" s="20">
        <v>2015</v>
      </c>
      <c r="D164" s="35" t="s">
        <v>7</v>
      </c>
      <c r="E164" s="47">
        <f t="shared" si="5"/>
        <v>0.0034613873857267624</v>
      </c>
      <c r="F164" s="34"/>
      <c r="G164" s="34"/>
      <c r="H164" s="34"/>
      <c r="I164" s="34"/>
      <c r="J164" s="35"/>
      <c r="K164" s="34"/>
      <c r="L164" s="43"/>
      <c r="M164" s="43"/>
      <c r="N164" s="43"/>
      <c r="O164" s="43">
        <v>0.16317129629629631</v>
      </c>
      <c r="P164" s="43">
        <v>0.1599537037037037</v>
      </c>
      <c r="Q164" s="43">
        <v>0.14605324074074075</v>
      </c>
      <c r="R164" s="43">
        <v>0.15253472222222222</v>
      </c>
      <c r="S164" s="43">
        <v>0.14640046296296297</v>
      </c>
      <c r="T164" s="43"/>
      <c r="U164" s="43"/>
    </row>
    <row r="165" spans="1:22" ht="12.75">
      <c r="A165" s="34" t="s">
        <v>251</v>
      </c>
      <c r="B165" s="43">
        <v>0.14658564814814815</v>
      </c>
      <c r="C165" s="20">
        <v>2016</v>
      </c>
      <c r="D165" s="35" t="s">
        <v>7</v>
      </c>
      <c r="E165" s="47">
        <f t="shared" si="5"/>
        <v>0.003474005169999956</v>
      </c>
      <c r="F165" s="34"/>
      <c r="G165" s="34"/>
      <c r="H165" s="34"/>
      <c r="I165" s="34"/>
      <c r="J165" s="35"/>
      <c r="K165" s="34"/>
      <c r="L165" s="34"/>
      <c r="M165" s="34"/>
      <c r="N165" s="34"/>
      <c r="O165" s="34"/>
      <c r="P165" s="34"/>
      <c r="Q165" s="34"/>
      <c r="R165" s="43">
        <v>0.14658564814814815</v>
      </c>
      <c r="S165" s="35"/>
      <c r="T165" s="43"/>
      <c r="U165" s="43"/>
      <c r="V165" s="7"/>
    </row>
    <row r="166" spans="1:21" ht="12.75">
      <c r="A166" s="34" t="s">
        <v>358</v>
      </c>
      <c r="B166" s="43">
        <v>0.1481597222222222</v>
      </c>
      <c r="C166" s="20">
        <v>2017</v>
      </c>
      <c r="D166" s="35" t="s">
        <v>7</v>
      </c>
      <c r="E166" s="47">
        <f t="shared" si="5"/>
        <v>0.003511309923503311</v>
      </c>
      <c r="F166" s="34"/>
      <c r="G166" s="43">
        <v>0.1604398148148148</v>
      </c>
      <c r="H166" s="61">
        <f aca="true" t="shared" si="6" ref="H166:H171">+G166-B166</f>
        <v>0.012280092592592606</v>
      </c>
      <c r="I166" s="20">
        <v>2015</v>
      </c>
      <c r="J166" s="35" t="s">
        <v>7</v>
      </c>
      <c r="K166" s="34"/>
      <c r="L166" s="34"/>
      <c r="M166" s="34"/>
      <c r="N166" s="34"/>
      <c r="O166" s="34"/>
      <c r="P166" s="34"/>
      <c r="Q166" s="43">
        <v>0.1604398148148148</v>
      </c>
      <c r="R166" s="43">
        <v>0.16231481481481483</v>
      </c>
      <c r="S166" s="43">
        <v>0.1481597222222222</v>
      </c>
      <c r="T166" s="43">
        <v>0.1701851851851852</v>
      </c>
      <c r="U166" s="43"/>
    </row>
    <row r="167" spans="1:21" ht="12.75">
      <c r="A167" s="42" t="s">
        <v>505</v>
      </c>
      <c r="B167" s="77">
        <v>0.14820601851851853</v>
      </c>
      <c r="C167" s="117">
        <v>2019</v>
      </c>
      <c r="D167" s="73" t="s">
        <v>5</v>
      </c>
      <c r="E167" s="74">
        <f>B167/42.195</f>
        <v>0.0035124071221357633</v>
      </c>
      <c r="F167" s="34"/>
      <c r="G167" s="43">
        <v>0.15790509259259258</v>
      </c>
      <c r="H167" s="61">
        <f t="shared" si="6"/>
        <v>0.009699074074074054</v>
      </c>
      <c r="I167" s="20">
        <v>2018</v>
      </c>
      <c r="J167" s="35" t="s">
        <v>7</v>
      </c>
      <c r="K167" s="34"/>
      <c r="L167" s="43"/>
      <c r="M167" s="69"/>
      <c r="N167" s="43"/>
      <c r="O167" s="43"/>
      <c r="P167" s="43"/>
      <c r="Q167" s="43"/>
      <c r="R167" s="43"/>
      <c r="S167" s="43"/>
      <c r="T167" s="43">
        <v>0.15790509259259258</v>
      </c>
      <c r="U167" s="77">
        <v>0.14820601851851853</v>
      </c>
    </row>
    <row r="168" spans="1:21" ht="12.75">
      <c r="A168" s="34" t="s">
        <v>276</v>
      </c>
      <c r="B168" s="43">
        <v>0.15011574074074074</v>
      </c>
      <c r="C168" s="20">
        <v>2018</v>
      </c>
      <c r="D168" s="35" t="s">
        <v>10</v>
      </c>
      <c r="E168" s="47">
        <f aca="true" t="shared" si="7" ref="E168:E181">B168/42.195</f>
        <v>0.0035576665657243924</v>
      </c>
      <c r="F168" s="34"/>
      <c r="G168" s="43">
        <v>0.15496527777777777</v>
      </c>
      <c r="H168" s="61">
        <f t="shared" si="6"/>
        <v>0.004849537037037027</v>
      </c>
      <c r="I168" s="20">
        <v>2017</v>
      </c>
      <c r="J168" s="35" t="s">
        <v>182</v>
      </c>
      <c r="K168" s="34"/>
      <c r="L168" s="34"/>
      <c r="M168" s="34"/>
      <c r="N168" s="34"/>
      <c r="O168" s="34"/>
      <c r="P168" s="34"/>
      <c r="Q168" s="43"/>
      <c r="R168" s="43"/>
      <c r="S168" s="43">
        <v>0.15496527777777777</v>
      </c>
      <c r="T168" s="43">
        <v>0.15011574074074074</v>
      </c>
      <c r="U168" s="43"/>
    </row>
    <row r="169" spans="1:21" ht="12.75">
      <c r="A169" s="34" t="s">
        <v>290</v>
      </c>
      <c r="B169" s="43">
        <v>0.15171296296296297</v>
      </c>
      <c r="C169" s="20">
        <v>2018</v>
      </c>
      <c r="D169" s="35" t="s">
        <v>7</v>
      </c>
      <c r="E169" s="47">
        <f t="shared" si="7"/>
        <v>0.0035955199185439737</v>
      </c>
      <c r="F169" s="34"/>
      <c r="G169" s="43">
        <v>0.16777777777777778</v>
      </c>
      <c r="H169" s="61">
        <f t="shared" si="6"/>
        <v>0.01606481481481481</v>
      </c>
      <c r="I169" s="20">
        <v>2015</v>
      </c>
      <c r="J169" s="35" t="s">
        <v>170</v>
      </c>
      <c r="K169" s="34"/>
      <c r="L169" s="43"/>
      <c r="M169" s="69"/>
      <c r="N169" s="43"/>
      <c r="O169" s="43"/>
      <c r="P169" s="43"/>
      <c r="Q169" s="43">
        <v>0.16777777777777778</v>
      </c>
      <c r="R169" s="43"/>
      <c r="S169" s="43"/>
      <c r="T169" s="43">
        <v>0.15171296296296297</v>
      </c>
      <c r="U169" s="43"/>
    </row>
    <row r="170" spans="1:21" ht="12.75">
      <c r="A170" s="34" t="s">
        <v>330</v>
      </c>
      <c r="B170" s="43">
        <v>0.15480324074074073</v>
      </c>
      <c r="C170" s="20">
        <v>2018</v>
      </c>
      <c r="D170" s="35" t="s">
        <v>7</v>
      </c>
      <c r="E170" s="47">
        <f t="shared" si="7"/>
        <v>0.0036687579272601193</v>
      </c>
      <c r="F170" s="34"/>
      <c r="G170" s="43">
        <v>0.16693287037037038</v>
      </c>
      <c r="H170" s="61">
        <f t="shared" si="6"/>
        <v>0.012129629629629657</v>
      </c>
      <c r="I170" s="20">
        <v>2010</v>
      </c>
      <c r="J170" s="35" t="s">
        <v>7</v>
      </c>
      <c r="K170" s="34"/>
      <c r="L170" s="43">
        <v>0.16693287037037038</v>
      </c>
      <c r="M170" s="69">
        <v>0.1708449074074074</v>
      </c>
      <c r="N170" s="43"/>
      <c r="O170" s="43"/>
      <c r="P170" s="43"/>
      <c r="Q170" s="43"/>
      <c r="R170" s="43"/>
      <c r="S170" s="43"/>
      <c r="T170" s="43">
        <v>0.15480324074074073</v>
      </c>
      <c r="U170" s="77">
        <v>0.15519675925925927</v>
      </c>
    </row>
    <row r="171" spans="1:21" ht="12.75">
      <c r="A171" s="34" t="s">
        <v>265</v>
      </c>
      <c r="B171" s="43">
        <v>0.15487268518518518</v>
      </c>
      <c r="C171" s="20">
        <v>2018</v>
      </c>
      <c r="D171" s="35" t="s">
        <v>7</v>
      </c>
      <c r="E171" s="47">
        <f t="shared" si="7"/>
        <v>0.0036704037252087967</v>
      </c>
      <c r="F171" s="34"/>
      <c r="G171" s="43">
        <v>0.16020833333333334</v>
      </c>
      <c r="H171" s="61">
        <f t="shared" si="6"/>
        <v>0.005335648148148159</v>
      </c>
      <c r="I171" s="20">
        <v>2017</v>
      </c>
      <c r="J171" s="35" t="s">
        <v>7</v>
      </c>
      <c r="K171" s="34"/>
      <c r="L171" s="35"/>
      <c r="M171" s="35"/>
      <c r="N171" s="35"/>
      <c r="O171" s="35"/>
      <c r="P171" s="35"/>
      <c r="Q171" s="35"/>
      <c r="R171" s="35"/>
      <c r="S171" s="43">
        <v>0.16020833333333334</v>
      </c>
      <c r="T171" s="43">
        <v>0.15487268518518518</v>
      </c>
      <c r="U171" s="77">
        <v>0.17359953703703704</v>
      </c>
    </row>
    <row r="172" spans="1:21" ht="12.75">
      <c r="A172" s="34" t="s">
        <v>273</v>
      </c>
      <c r="B172" s="43">
        <v>0.15680555555555556</v>
      </c>
      <c r="C172" s="20">
        <v>2014</v>
      </c>
      <c r="D172" s="35" t="s">
        <v>7</v>
      </c>
      <c r="E172" s="47">
        <f t="shared" si="7"/>
        <v>0.003716211768113652</v>
      </c>
      <c r="F172" s="34"/>
      <c r="G172" s="34"/>
      <c r="H172" s="34"/>
      <c r="I172" s="34"/>
      <c r="J172" s="35"/>
      <c r="K172" s="34"/>
      <c r="L172" s="34"/>
      <c r="M172" s="118"/>
      <c r="N172" s="34"/>
      <c r="O172" s="43"/>
      <c r="P172" s="43">
        <v>0.15680555555555556</v>
      </c>
      <c r="Q172" s="43"/>
      <c r="R172" s="43"/>
      <c r="S172" s="35"/>
      <c r="T172" s="43"/>
      <c r="U172" s="34"/>
    </row>
    <row r="173" spans="1:21" ht="12.75">
      <c r="A173" s="34" t="s">
        <v>498</v>
      </c>
      <c r="B173" s="43">
        <v>0.1579398148148148</v>
      </c>
      <c r="C173" s="20">
        <v>2013</v>
      </c>
      <c r="D173" s="35" t="s">
        <v>7</v>
      </c>
      <c r="E173" s="47">
        <f t="shared" si="7"/>
        <v>0.003743093134608717</v>
      </c>
      <c r="F173" s="34"/>
      <c r="G173" s="34"/>
      <c r="H173" s="34"/>
      <c r="I173" s="34"/>
      <c r="J173" s="35"/>
      <c r="K173" s="34"/>
      <c r="L173" s="43"/>
      <c r="M173" s="43"/>
      <c r="N173" s="43"/>
      <c r="O173" s="43">
        <v>0.1579398148148148</v>
      </c>
      <c r="P173" s="43"/>
      <c r="Q173" s="43">
        <v>0.16210648148148146</v>
      </c>
      <c r="R173" s="43">
        <v>0.2032638888888889</v>
      </c>
      <c r="S173" s="35"/>
      <c r="T173" s="43"/>
      <c r="U173" s="43"/>
    </row>
    <row r="174" spans="1:21" ht="12.75">
      <c r="A174" s="34" t="s">
        <v>355</v>
      </c>
      <c r="B174" s="43">
        <v>0.1583101851851852</v>
      </c>
      <c r="C174" s="20">
        <v>2017</v>
      </c>
      <c r="D174" s="35" t="s">
        <v>159</v>
      </c>
      <c r="E174" s="47">
        <f t="shared" si="7"/>
        <v>0.00375187072366833</v>
      </c>
      <c r="F174" s="34"/>
      <c r="G174" s="43">
        <v>0.15930555555555556</v>
      </c>
      <c r="H174" s="61">
        <f>+G174-B174</f>
        <v>0.0009953703703703687</v>
      </c>
      <c r="I174" s="20">
        <v>2013</v>
      </c>
      <c r="J174" s="35" t="s">
        <v>7</v>
      </c>
      <c r="K174" s="34"/>
      <c r="L174" s="34"/>
      <c r="M174" s="118"/>
      <c r="N174" s="34"/>
      <c r="O174" s="43">
        <v>0.15930555555555556</v>
      </c>
      <c r="P174" s="43"/>
      <c r="Q174" s="43"/>
      <c r="R174" s="43">
        <v>0.16586805555555556</v>
      </c>
      <c r="S174" s="43">
        <v>0.1583101851851852</v>
      </c>
      <c r="T174" s="43"/>
      <c r="U174" s="43"/>
    </row>
    <row r="175" spans="1:21" ht="12.75">
      <c r="A175" s="34" t="s">
        <v>269</v>
      </c>
      <c r="B175" s="43">
        <v>0.1618402777777778</v>
      </c>
      <c r="C175" s="20">
        <v>2014</v>
      </c>
      <c r="D175" s="35" t="s">
        <v>140</v>
      </c>
      <c r="E175" s="47">
        <f t="shared" si="7"/>
        <v>0.0038355321193927665</v>
      </c>
      <c r="F175" s="34"/>
      <c r="G175" s="2"/>
      <c r="H175" s="2"/>
      <c r="I175" s="2"/>
      <c r="J175" s="13"/>
      <c r="K175" s="34"/>
      <c r="L175" s="34"/>
      <c r="M175" s="118"/>
      <c r="N175" s="34"/>
      <c r="O175" s="43"/>
      <c r="P175" s="43">
        <v>0.1618402777777778</v>
      </c>
      <c r="Q175" s="43"/>
      <c r="R175" s="43"/>
      <c r="S175" s="35"/>
      <c r="T175" s="43"/>
      <c r="U175" s="43"/>
    </row>
    <row r="176" spans="1:21" ht="12.75">
      <c r="A176" s="34" t="s">
        <v>499</v>
      </c>
      <c r="B176" s="43">
        <v>0.1664699074074074</v>
      </c>
      <c r="C176" s="20">
        <v>2018</v>
      </c>
      <c r="D176" s="35" t="s">
        <v>10</v>
      </c>
      <c r="E176" s="47">
        <f t="shared" si="7"/>
        <v>0.003945251982637929</v>
      </c>
      <c r="F176" s="34"/>
      <c r="G176" s="43"/>
      <c r="H176" s="61"/>
      <c r="I176" s="20"/>
      <c r="J176" s="35"/>
      <c r="K176" s="34"/>
      <c r="L176" s="34"/>
      <c r="M176" s="118"/>
      <c r="N176" s="34"/>
      <c r="O176" s="43"/>
      <c r="P176" s="43"/>
      <c r="Q176" s="43"/>
      <c r="R176" s="43"/>
      <c r="S176" s="35"/>
      <c r="T176" s="43">
        <v>0.1664699074074074</v>
      </c>
      <c r="U176" s="43"/>
    </row>
    <row r="177" spans="1:21" ht="12.75">
      <c r="A177" s="34" t="s">
        <v>395</v>
      </c>
      <c r="B177" s="43">
        <v>0.1699074074074074</v>
      </c>
      <c r="C177" s="20">
        <v>2007</v>
      </c>
      <c r="D177" s="35" t="s">
        <v>7</v>
      </c>
      <c r="E177" s="47">
        <f t="shared" si="7"/>
        <v>0.004026718981097461</v>
      </c>
      <c r="F177" s="34"/>
      <c r="G177" s="43"/>
      <c r="H177" s="61"/>
      <c r="I177" s="20"/>
      <c r="J177" s="35"/>
      <c r="K177" s="34"/>
      <c r="L177" s="34"/>
      <c r="M177" s="35"/>
      <c r="N177" s="43"/>
      <c r="O177" s="43"/>
      <c r="P177" s="43"/>
      <c r="Q177" s="43"/>
      <c r="R177" s="43"/>
      <c r="S177" s="43"/>
      <c r="T177" s="43"/>
      <c r="U177" s="43"/>
    </row>
    <row r="178" spans="1:20" ht="12.75">
      <c r="A178" s="34" t="s">
        <v>535</v>
      </c>
      <c r="B178" s="17">
        <v>0.17240740740740743</v>
      </c>
      <c r="C178" s="20">
        <v>2017</v>
      </c>
      <c r="D178" s="35" t="s">
        <v>5</v>
      </c>
      <c r="E178" s="47">
        <f t="shared" si="7"/>
        <v>0.00408596770724985</v>
      </c>
      <c r="F178" s="2"/>
      <c r="G178" s="43">
        <v>0.17780092592592592</v>
      </c>
      <c r="H178" s="61">
        <f>+G178-B178</f>
        <v>0.005393518518518492</v>
      </c>
      <c r="I178" s="20">
        <v>2005</v>
      </c>
      <c r="J178" s="35" t="s">
        <v>10</v>
      </c>
      <c r="K178" s="2"/>
      <c r="L178" s="43"/>
      <c r="M178" s="43"/>
      <c r="N178" s="43"/>
      <c r="O178" s="43">
        <v>0.18310185185185188</v>
      </c>
      <c r="P178" s="43"/>
      <c r="Q178" s="43"/>
      <c r="R178" s="43"/>
      <c r="S178" s="43">
        <v>0.17240740740740743</v>
      </c>
      <c r="T178" s="43">
        <v>0.1955324074074074</v>
      </c>
    </row>
    <row r="179" spans="1:21" ht="12.75">
      <c r="A179" s="34" t="s">
        <v>465</v>
      </c>
      <c r="B179" s="43">
        <v>0.17967592592592593</v>
      </c>
      <c r="C179" s="20">
        <v>2014</v>
      </c>
      <c r="D179" s="35" t="s">
        <v>7</v>
      </c>
      <c r="E179" s="47">
        <f t="shared" si="7"/>
        <v>0.004258227892544755</v>
      </c>
      <c r="F179" s="34"/>
      <c r="G179" s="43">
        <v>0.1849074074074074</v>
      </c>
      <c r="H179" s="61">
        <f>+G179-B179</f>
        <v>0.005231481481481476</v>
      </c>
      <c r="I179" s="20">
        <v>2013</v>
      </c>
      <c r="J179" s="35" t="s">
        <v>7</v>
      </c>
      <c r="K179" s="34"/>
      <c r="L179" s="43"/>
      <c r="M179" s="69"/>
      <c r="N179" s="43"/>
      <c r="O179" s="43">
        <v>0.1849074074074074</v>
      </c>
      <c r="P179" s="43">
        <v>0.17967592592592593</v>
      </c>
      <c r="Q179" s="43">
        <v>0.19096064814814814</v>
      </c>
      <c r="R179" s="43">
        <v>0.18171296296296294</v>
      </c>
      <c r="S179" s="43">
        <v>0.19795138888888889</v>
      </c>
      <c r="T179" s="43">
        <v>0.1955324074074074</v>
      </c>
      <c r="U179" s="6"/>
    </row>
    <row r="180" spans="1:21" ht="12.75">
      <c r="A180" s="34" t="s">
        <v>533</v>
      </c>
      <c r="B180" s="43">
        <v>0.19462962962962962</v>
      </c>
      <c r="C180" s="20">
        <v>2018</v>
      </c>
      <c r="D180" s="35" t="s">
        <v>7</v>
      </c>
      <c r="E180" s="47">
        <f t="shared" si="7"/>
        <v>0.004612623050826629</v>
      </c>
      <c r="F180" s="34"/>
      <c r="G180" s="34"/>
      <c r="H180" s="34"/>
      <c r="I180" s="34"/>
      <c r="J180" s="35"/>
      <c r="K180" s="34"/>
      <c r="L180" s="43"/>
      <c r="M180" s="69"/>
      <c r="N180" s="43"/>
      <c r="O180" s="43"/>
      <c r="P180" s="43"/>
      <c r="Q180" s="43"/>
      <c r="R180" s="43"/>
      <c r="S180" s="43"/>
      <c r="T180" s="43">
        <v>0.19462962962962962</v>
      </c>
      <c r="U180" s="43"/>
    </row>
    <row r="181" spans="1:21" ht="12.75">
      <c r="A181" s="34" t="s">
        <v>534</v>
      </c>
      <c r="B181" s="43">
        <v>0.20451388888888888</v>
      </c>
      <c r="C181" s="20">
        <v>2018</v>
      </c>
      <c r="D181" s="35" t="s">
        <v>7</v>
      </c>
      <c r="E181" s="47">
        <f t="shared" si="7"/>
        <v>0.004846874958855051</v>
      </c>
      <c r="F181" s="34"/>
      <c r="G181" s="34"/>
      <c r="H181" s="34"/>
      <c r="I181" s="34"/>
      <c r="J181" s="35"/>
      <c r="K181" s="34"/>
      <c r="L181" s="43"/>
      <c r="M181" s="43"/>
      <c r="N181" s="43"/>
      <c r="O181" s="43"/>
      <c r="P181" s="43"/>
      <c r="Q181" s="43"/>
      <c r="R181" s="43"/>
      <c r="S181" s="43"/>
      <c r="T181" s="43">
        <v>0.20451388888888888</v>
      </c>
      <c r="U181" s="43"/>
    </row>
    <row r="182" spans="1:21" ht="12.75">
      <c r="A182" s="2"/>
      <c r="F182" s="2"/>
      <c r="G182" s="2"/>
      <c r="H182" s="2"/>
      <c r="I182" s="2"/>
      <c r="J182" s="13"/>
      <c r="K182" s="2"/>
      <c r="L182" s="43"/>
      <c r="M182" s="43"/>
      <c r="N182" s="43"/>
      <c r="O182" s="43"/>
      <c r="P182" s="2"/>
      <c r="Q182" s="2"/>
      <c r="R182" s="2"/>
      <c r="S182" s="13"/>
      <c r="T182" s="2"/>
      <c r="U182" s="43"/>
    </row>
    <row r="183" spans="1:21" ht="12.75">
      <c r="A183" s="2"/>
      <c r="F183" s="2"/>
      <c r="G183" s="2"/>
      <c r="H183" s="2"/>
      <c r="I183" s="2"/>
      <c r="J183" s="13"/>
      <c r="K183" s="2"/>
      <c r="L183" s="43"/>
      <c r="M183" s="43"/>
      <c r="N183" s="43"/>
      <c r="O183" s="43"/>
      <c r="P183" s="43"/>
      <c r="Q183" s="43"/>
      <c r="R183" s="43"/>
      <c r="S183" s="43"/>
      <c r="T183" s="2"/>
      <c r="U183" s="43"/>
    </row>
    <row r="184" spans="1:21" ht="12.75">
      <c r="A184" s="34" t="s">
        <v>452</v>
      </c>
      <c r="B184" s="43" t="s">
        <v>538</v>
      </c>
      <c r="C184" s="20"/>
      <c r="D184" s="35"/>
      <c r="E184" s="47"/>
      <c r="F184" s="34"/>
      <c r="G184" s="43"/>
      <c r="H184" s="61"/>
      <c r="I184" s="20"/>
      <c r="J184" s="35"/>
      <c r="K184" s="34"/>
      <c r="L184" s="43"/>
      <c r="M184" s="43"/>
      <c r="N184" s="43"/>
      <c r="O184" s="43"/>
      <c r="P184" s="43"/>
      <c r="Q184" s="43"/>
      <c r="R184" s="43"/>
      <c r="S184" s="43"/>
      <c r="T184" s="43">
        <v>0.1496875</v>
      </c>
      <c r="U184" s="43"/>
    </row>
    <row r="185" spans="1:23" ht="12.75">
      <c r="A185" s="2"/>
      <c r="F185" s="2"/>
      <c r="G185" s="2"/>
      <c r="H185" s="2"/>
      <c r="I185" s="2"/>
      <c r="J185" s="13"/>
      <c r="K185" s="2"/>
      <c r="L185" s="2"/>
      <c r="M185" s="2"/>
      <c r="N185" s="2"/>
      <c r="O185" s="2"/>
      <c r="P185" s="2"/>
      <c r="Q185" s="2"/>
      <c r="R185" s="2"/>
      <c r="S185" s="13"/>
      <c r="T185" s="2"/>
      <c r="U185" s="43"/>
      <c r="W185" s="6"/>
    </row>
    <row r="186" spans="1:23" ht="12.75">
      <c r="A186" s="2"/>
      <c r="F186" s="2"/>
      <c r="G186" s="2"/>
      <c r="H186" s="2"/>
      <c r="I186" s="2"/>
      <c r="J186" s="13"/>
      <c r="K186" s="2"/>
      <c r="L186" s="2"/>
      <c r="M186" s="2"/>
      <c r="N186" s="2"/>
      <c r="O186" s="2"/>
      <c r="P186" s="2"/>
      <c r="Q186" s="2"/>
      <c r="R186" s="2"/>
      <c r="S186" s="13"/>
      <c r="T186" s="2"/>
      <c r="W186" s="6"/>
    </row>
    <row r="187" spans="1:23" ht="12.75">
      <c r="A187" s="2"/>
      <c r="F187" s="2"/>
      <c r="G187" s="2"/>
      <c r="H187" s="2"/>
      <c r="I187" s="2"/>
      <c r="J187" s="13"/>
      <c r="K187" s="2"/>
      <c r="L187" s="43"/>
      <c r="M187" s="43"/>
      <c r="N187" s="43"/>
      <c r="O187" s="43"/>
      <c r="P187" s="43"/>
      <c r="Q187" s="43"/>
      <c r="R187" s="43"/>
      <c r="S187" s="43"/>
      <c r="T187" s="43"/>
      <c r="W187" s="6"/>
    </row>
    <row r="188" spans="1:23" ht="12.75">
      <c r="A188" s="2"/>
      <c r="F188" s="2"/>
      <c r="G188" s="2"/>
      <c r="H188" s="2"/>
      <c r="I188" s="2"/>
      <c r="J188" s="13"/>
      <c r="K188" s="2"/>
      <c r="L188" s="43"/>
      <c r="M188" s="43"/>
      <c r="N188" s="43"/>
      <c r="O188" s="43"/>
      <c r="P188" s="2"/>
      <c r="Q188" s="2"/>
      <c r="R188" s="2"/>
      <c r="S188" s="13"/>
      <c r="T188" s="43"/>
      <c r="W188" s="6"/>
    </row>
    <row r="189" spans="1:23" ht="12.75">
      <c r="A189" s="2"/>
      <c r="F189" s="2"/>
      <c r="G189" s="2"/>
      <c r="H189" s="2"/>
      <c r="I189" s="2"/>
      <c r="J189" s="13"/>
      <c r="K189" s="2"/>
      <c r="L189" s="43"/>
      <c r="M189" s="43"/>
      <c r="N189" s="43"/>
      <c r="O189" s="43"/>
      <c r="P189" s="2"/>
      <c r="Q189" s="2"/>
      <c r="R189" s="2"/>
      <c r="S189" s="13"/>
      <c r="T189" s="43"/>
      <c r="W189" s="6"/>
    </row>
    <row r="190" spans="1:23" ht="12.75">
      <c r="A190" s="2"/>
      <c r="F190" s="2"/>
      <c r="G190" s="2"/>
      <c r="H190" s="2"/>
      <c r="I190" s="2"/>
      <c r="J190" s="13"/>
      <c r="K190" s="2"/>
      <c r="L190" s="43"/>
      <c r="M190" s="43"/>
      <c r="N190" s="43"/>
      <c r="O190" s="43"/>
      <c r="P190" s="2"/>
      <c r="Q190" s="2"/>
      <c r="R190" s="2"/>
      <c r="S190" s="13"/>
      <c r="T190" s="43"/>
      <c r="W190" s="6"/>
    </row>
    <row r="191" spans="1:23" ht="12.75">
      <c r="A191" s="2"/>
      <c r="F191" s="2"/>
      <c r="G191" s="2"/>
      <c r="H191" s="2"/>
      <c r="I191" s="2"/>
      <c r="J191" s="13"/>
      <c r="K191" s="2"/>
      <c r="L191" s="2"/>
      <c r="M191" s="2"/>
      <c r="N191" s="2"/>
      <c r="O191" s="2"/>
      <c r="P191" s="2"/>
      <c r="Q191" s="2"/>
      <c r="R191" s="2"/>
      <c r="S191" s="13"/>
      <c r="T191" s="43"/>
      <c r="W191" s="6"/>
    </row>
    <row r="192" spans="1:20" ht="12.75">
      <c r="A192" s="2"/>
      <c r="F192" s="2"/>
      <c r="G192" s="2"/>
      <c r="H192" s="2"/>
      <c r="I192" s="2"/>
      <c r="J192" s="13"/>
      <c r="K192" s="2"/>
      <c r="L192" s="2"/>
      <c r="M192" s="2"/>
      <c r="N192" s="2"/>
      <c r="O192" s="2"/>
      <c r="P192" s="2"/>
      <c r="Q192" s="2"/>
      <c r="R192" s="2"/>
      <c r="S192" s="13"/>
      <c r="T192" s="43"/>
    </row>
    <row r="193" spans="1:20" ht="12.75">
      <c r="A193" s="2"/>
      <c r="F193" s="2"/>
      <c r="G193" s="2"/>
      <c r="H193" s="2"/>
      <c r="I193" s="2"/>
      <c r="J193" s="13"/>
      <c r="K193" s="2"/>
      <c r="L193" s="2"/>
      <c r="M193" s="2"/>
      <c r="N193" s="2"/>
      <c r="O193" s="2"/>
      <c r="P193" s="2"/>
      <c r="Q193" s="2"/>
      <c r="R193" s="2"/>
      <c r="S193" s="13"/>
      <c r="T193" s="43"/>
    </row>
    <row r="194" spans="1:20" ht="12.75">
      <c r="A194" s="2"/>
      <c r="F194" s="2"/>
      <c r="G194" s="2"/>
      <c r="H194" s="2"/>
      <c r="I194" s="2"/>
      <c r="J194" s="13"/>
      <c r="K194" s="2"/>
      <c r="L194" s="2"/>
      <c r="M194" s="2"/>
      <c r="N194" s="2"/>
      <c r="O194" s="2"/>
      <c r="P194" s="2"/>
      <c r="Q194" s="2"/>
      <c r="R194" s="2"/>
      <c r="S194" s="13"/>
      <c r="T194" s="43"/>
    </row>
    <row r="195" spans="1:20" ht="12.75">
      <c r="A195" s="2"/>
      <c r="F195" s="2"/>
      <c r="G195" s="2"/>
      <c r="H195" s="2"/>
      <c r="I195" s="2"/>
      <c r="J195" s="13"/>
      <c r="K195" s="2"/>
      <c r="L195" s="2"/>
      <c r="M195" s="2"/>
      <c r="N195" s="2"/>
      <c r="O195" s="2"/>
      <c r="P195" s="2"/>
      <c r="Q195" s="2"/>
      <c r="R195" s="2"/>
      <c r="S195" s="13"/>
      <c r="T195" s="43"/>
    </row>
    <row r="196" spans="1:20" ht="12.75">
      <c r="A196" s="2"/>
      <c r="F196" s="2"/>
      <c r="G196" s="2"/>
      <c r="H196" s="2"/>
      <c r="I196" s="2"/>
      <c r="J196" s="13"/>
      <c r="K196" s="2"/>
      <c r="L196" s="2"/>
      <c r="M196" s="2"/>
      <c r="N196" s="2"/>
      <c r="O196" s="2"/>
      <c r="P196" s="2"/>
      <c r="Q196" s="2"/>
      <c r="R196" s="2"/>
      <c r="S196" s="13"/>
      <c r="T196" s="43"/>
    </row>
    <row r="197" spans="1:20" ht="12.75">
      <c r="A197" s="2"/>
      <c r="F197" s="2"/>
      <c r="G197" s="2"/>
      <c r="H197" s="2"/>
      <c r="I197" s="2"/>
      <c r="J197" s="13"/>
      <c r="K197" s="2"/>
      <c r="L197" s="2"/>
      <c r="M197" s="2"/>
      <c r="N197" s="2"/>
      <c r="O197" s="2"/>
      <c r="P197" s="2"/>
      <c r="Q197" s="2"/>
      <c r="R197" s="2"/>
      <c r="S197" s="13"/>
      <c r="T197" s="43"/>
    </row>
    <row r="198" spans="1:20" ht="12.75">
      <c r="A198" s="2"/>
      <c r="F198" s="2"/>
      <c r="G198" s="2"/>
      <c r="H198" s="2"/>
      <c r="I198" s="2"/>
      <c r="J198" s="13"/>
      <c r="K198" s="2"/>
      <c r="L198" s="2"/>
      <c r="M198" s="2"/>
      <c r="N198" s="2"/>
      <c r="O198" s="2"/>
      <c r="P198" s="2"/>
      <c r="Q198" s="2"/>
      <c r="R198" s="2"/>
      <c r="S198" s="13"/>
      <c r="T198" s="43"/>
    </row>
    <row r="199" spans="1:20" ht="12.75">
      <c r="A199" s="2"/>
      <c r="F199" s="2"/>
      <c r="G199" s="2"/>
      <c r="H199" s="2"/>
      <c r="I199" s="2"/>
      <c r="J199" s="13"/>
      <c r="K199" s="2"/>
      <c r="L199" s="2"/>
      <c r="M199" s="2"/>
      <c r="N199" s="2"/>
      <c r="O199" s="2"/>
      <c r="P199" s="2"/>
      <c r="Q199" s="2"/>
      <c r="R199" s="2"/>
      <c r="S199" s="13"/>
      <c r="T199" s="43"/>
    </row>
    <row r="200" spans="1:20" ht="12.75">
      <c r="A200" s="2"/>
      <c r="F200" s="2"/>
      <c r="G200" s="2"/>
      <c r="H200" s="2"/>
      <c r="I200" s="2"/>
      <c r="J200" s="13"/>
      <c r="K200" s="2"/>
      <c r="L200" s="2"/>
      <c r="M200" s="2"/>
      <c r="N200" s="2"/>
      <c r="O200" s="2"/>
      <c r="P200" s="2"/>
      <c r="Q200" s="2"/>
      <c r="R200" s="2"/>
      <c r="S200" s="13"/>
      <c r="T200" s="43"/>
    </row>
    <row r="201" spans="1:20" ht="12.75">
      <c r="A201" s="2"/>
      <c r="F201" s="2"/>
      <c r="G201" s="2"/>
      <c r="H201" s="2"/>
      <c r="I201" s="2"/>
      <c r="J201" s="13"/>
      <c r="K201" s="2"/>
      <c r="L201" s="2"/>
      <c r="M201" s="2"/>
      <c r="N201" s="2"/>
      <c r="O201" s="2"/>
      <c r="P201" s="2"/>
      <c r="Q201" s="2"/>
      <c r="R201" s="2"/>
      <c r="S201" s="13"/>
      <c r="T201" s="43"/>
    </row>
    <row r="202" spans="1:20" ht="12.75">
      <c r="A202" s="2"/>
      <c r="F202" s="2"/>
      <c r="G202" s="2"/>
      <c r="H202" s="2"/>
      <c r="I202" s="2"/>
      <c r="J202" s="13"/>
      <c r="K202" s="2"/>
      <c r="L202" s="2"/>
      <c r="M202" s="2"/>
      <c r="N202" s="2"/>
      <c r="O202" s="2"/>
      <c r="P202" s="2"/>
      <c r="Q202" s="2"/>
      <c r="R202" s="2"/>
      <c r="S202" s="13"/>
      <c r="T202" s="43"/>
    </row>
    <row r="203" spans="1:20" ht="12.75">
      <c r="A203" s="2"/>
      <c r="F203" s="2"/>
      <c r="G203" s="2"/>
      <c r="H203" s="2"/>
      <c r="I203" s="2"/>
      <c r="J203" s="13"/>
      <c r="K203" s="2"/>
      <c r="L203" s="2"/>
      <c r="M203" s="2"/>
      <c r="N203" s="2"/>
      <c r="O203" s="2"/>
      <c r="P203" s="2"/>
      <c r="Q203" s="2"/>
      <c r="R203" s="2"/>
      <c r="S203" s="13"/>
      <c r="T203" s="43"/>
    </row>
    <row r="204" spans="1:20" ht="12.75">
      <c r="A204" s="2"/>
      <c r="F204" s="2"/>
      <c r="G204" s="2"/>
      <c r="H204" s="2"/>
      <c r="I204" s="2"/>
      <c r="J204" s="13"/>
      <c r="K204" s="2"/>
      <c r="L204" s="2"/>
      <c r="M204" s="2"/>
      <c r="N204" s="2"/>
      <c r="O204" s="2"/>
      <c r="P204" s="2"/>
      <c r="Q204" s="2"/>
      <c r="R204" s="2"/>
      <c r="S204" s="13"/>
      <c r="T204" s="43"/>
    </row>
    <row r="205" spans="1:20" ht="12.75">
      <c r="A205" s="2"/>
      <c r="F205" s="2"/>
      <c r="G205" s="2"/>
      <c r="H205" s="2"/>
      <c r="I205" s="2"/>
      <c r="J205" s="13"/>
      <c r="K205" s="2"/>
      <c r="L205" s="2"/>
      <c r="M205" s="2"/>
      <c r="N205" s="2"/>
      <c r="O205" s="2"/>
      <c r="P205" s="2"/>
      <c r="Q205" s="2"/>
      <c r="R205" s="2"/>
      <c r="S205" s="13"/>
      <c r="T205" s="43"/>
    </row>
    <row r="206" spans="1:20" ht="12.75">
      <c r="A206" s="2"/>
      <c r="F206" s="2"/>
      <c r="G206" s="2"/>
      <c r="H206" s="2"/>
      <c r="I206" s="2"/>
      <c r="J206" s="13"/>
      <c r="K206" s="2"/>
      <c r="L206" s="2"/>
      <c r="M206" s="2"/>
      <c r="N206" s="2"/>
      <c r="O206" s="2"/>
      <c r="P206" s="2"/>
      <c r="Q206" s="2"/>
      <c r="R206" s="2"/>
      <c r="S206" s="13"/>
      <c r="T206" s="43"/>
    </row>
    <row r="207" spans="1:20" ht="12.75">
      <c r="A207" s="2"/>
      <c r="F207" s="2"/>
      <c r="G207" s="2"/>
      <c r="H207" s="2"/>
      <c r="I207" s="2"/>
      <c r="J207" s="13"/>
      <c r="K207" s="2"/>
      <c r="L207" s="2"/>
      <c r="M207" s="2"/>
      <c r="N207" s="2"/>
      <c r="O207" s="2"/>
      <c r="P207" s="2"/>
      <c r="Q207" s="2"/>
      <c r="R207" s="2"/>
      <c r="S207" s="13"/>
      <c r="T207" s="43"/>
    </row>
    <row r="208" spans="1:20" ht="12.75">
      <c r="A208" s="2"/>
      <c r="F208" s="2"/>
      <c r="G208" s="2"/>
      <c r="H208" s="2"/>
      <c r="I208" s="2"/>
      <c r="J208" s="13"/>
      <c r="K208" s="2"/>
      <c r="L208" s="2"/>
      <c r="M208" s="2"/>
      <c r="N208" s="2"/>
      <c r="O208" s="2"/>
      <c r="P208" s="2"/>
      <c r="Q208" s="2"/>
      <c r="R208" s="2"/>
      <c r="S208" s="13"/>
      <c r="T208" s="43"/>
    </row>
    <row r="209" spans="1:20" ht="12.75">
      <c r="A209" s="2"/>
      <c r="F209" s="2"/>
      <c r="G209" s="2"/>
      <c r="H209" s="2"/>
      <c r="I209" s="2"/>
      <c r="J209" s="13"/>
      <c r="K209" s="2"/>
      <c r="L209" s="2"/>
      <c r="M209" s="2"/>
      <c r="N209" s="2"/>
      <c r="O209" s="2"/>
      <c r="P209" s="2"/>
      <c r="Q209" s="2"/>
      <c r="R209" s="2"/>
      <c r="S209" s="13"/>
      <c r="T209" s="43"/>
    </row>
    <row r="210" spans="1:20" ht="12.75">
      <c r="A210" s="2"/>
      <c r="F210" s="2"/>
      <c r="G210" s="2"/>
      <c r="H210" s="2"/>
      <c r="I210" s="2"/>
      <c r="J210" s="13"/>
      <c r="K210" s="2"/>
      <c r="L210" s="2"/>
      <c r="M210" s="2"/>
      <c r="N210" s="2"/>
      <c r="O210" s="2"/>
      <c r="P210" s="2"/>
      <c r="Q210" s="2"/>
      <c r="R210" s="2"/>
      <c r="S210" s="13"/>
      <c r="T210" s="43"/>
    </row>
    <row r="211" spans="1:20" ht="12.75">
      <c r="A211" s="2"/>
      <c r="F211" s="2"/>
      <c r="G211" s="2"/>
      <c r="H211" s="2"/>
      <c r="I211" s="2"/>
      <c r="J211" s="13"/>
      <c r="K211" s="2"/>
      <c r="L211" s="2"/>
      <c r="M211" s="2"/>
      <c r="N211" s="2"/>
      <c r="O211" s="2"/>
      <c r="P211" s="2"/>
      <c r="Q211" s="2"/>
      <c r="R211" s="2"/>
      <c r="S211" s="13"/>
      <c r="T211" s="43"/>
    </row>
    <row r="212" spans="1:20" ht="12.75">
      <c r="A212" s="2"/>
      <c r="F212" s="2"/>
      <c r="G212" s="2"/>
      <c r="H212" s="2"/>
      <c r="I212" s="2"/>
      <c r="J212" s="13"/>
      <c r="K212" s="2"/>
      <c r="L212" s="2"/>
      <c r="M212" s="2"/>
      <c r="N212" s="2"/>
      <c r="O212" s="2"/>
      <c r="P212" s="2"/>
      <c r="Q212" s="2"/>
      <c r="R212" s="2"/>
      <c r="S212" s="13"/>
      <c r="T212" s="43"/>
    </row>
    <row r="213" spans="1:20" ht="12.75">
      <c r="A213" s="2"/>
      <c r="F213" s="2"/>
      <c r="G213" s="2"/>
      <c r="H213" s="2"/>
      <c r="I213" s="2"/>
      <c r="J213" s="13"/>
      <c r="K213" s="2"/>
      <c r="L213" s="2"/>
      <c r="M213" s="2"/>
      <c r="N213" s="2"/>
      <c r="O213" s="2"/>
      <c r="P213" s="2"/>
      <c r="Q213" s="2"/>
      <c r="R213" s="2"/>
      <c r="S213" s="13"/>
      <c r="T213" s="43"/>
    </row>
    <row r="214" spans="1:20" ht="12.75">
      <c r="A214" s="2"/>
      <c r="F214" s="2"/>
      <c r="G214" s="2"/>
      <c r="H214" s="2"/>
      <c r="I214" s="2"/>
      <c r="J214" s="13"/>
      <c r="K214" s="2"/>
      <c r="L214" s="2"/>
      <c r="M214" s="2"/>
      <c r="N214" s="2"/>
      <c r="O214" s="2"/>
      <c r="P214" s="2"/>
      <c r="Q214" s="2"/>
      <c r="R214" s="2"/>
      <c r="S214" s="13"/>
      <c r="T214" s="43"/>
    </row>
    <row r="215" spans="1:20" ht="12.75">
      <c r="A215" s="2"/>
      <c r="F215" s="2"/>
      <c r="G215" s="2"/>
      <c r="H215" s="2"/>
      <c r="I215" s="2"/>
      <c r="J215" s="13"/>
      <c r="K215" s="2"/>
      <c r="L215" s="2"/>
      <c r="M215" s="2"/>
      <c r="N215" s="2"/>
      <c r="O215" s="2"/>
      <c r="P215" s="2"/>
      <c r="Q215" s="2"/>
      <c r="R215" s="2"/>
      <c r="S215" s="13"/>
      <c r="T215" s="43"/>
    </row>
    <row r="216" spans="1:20" ht="12.75">
      <c r="A216" s="2"/>
      <c r="F216" s="2"/>
      <c r="G216" s="2"/>
      <c r="H216" s="2"/>
      <c r="I216" s="2"/>
      <c r="J216" s="13"/>
      <c r="K216" s="2"/>
      <c r="L216" s="2"/>
      <c r="M216" s="2"/>
      <c r="N216" s="2"/>
      <c r="O216" s="2"/>
      <c r="P216" s="2"/>
      <c r="Q216" s="2"/>
      <c r="R216" s="2"/>
      <c r="S216" s="13"/>
      <c r="T216" s="43"/>
    </row>
    <row r="217" spans="1:20" ht="12.75">
      <c r="A217" s="2"/>
      <c r="F217" s="2"/>
      <c r="G217" s="2"/>
      <c r="H217" s="2"/>
      <c r="I217" s="2"/>
      <c r="J217" s="13"/>
      <c r="K217" s="2"/>
      <c r="L217" s="2"/>
      <c r="M217" s="2"/>
      <c r="N217" s="2"/>
      <c r="O217" s="2"/>
      <c r="P217" s="2"/>
      <c r="Q217" s="2"/>
      <c r="R217" s="2"/>
      <c r="S217" s="13"/>
      <c r="T217" s="43"/>
    </row>
    <row r="218" spans="1:20" ht="12.75">
      <c r="A218" s="2"/>
      <c r="F218" s="2"/>
      <c r="G218" s="2"/>
      <c r="H218" s="2"/>
      <c r="I218" s="2"/>
      <c r="J218" s="13"/>
      <c r="K218" s="2"/>
      <c r="L218" s="2"/>
      <c r="M218" s="2"/>
      <c r="N218" s="2"/>
      <c r="O218" s="2"/>
      <c r="P218" s="2"/>
      <c r="Q218" s="2"/>
      <c r="R218" s="2"/>
      <c r="S218" s="13"/>
      <c r="T218" s="43"/>
    </row>
    <row r="219" spans="1:20" ht="12.75">
      <c r="A219" s="2"/>
      <c r="F219" s="2"/>
      <c r="G219" s="2"/>
      <c r="H219" s="2"/>
      <c r="I219" s="2"/>
      <c r="J219" s="13"/>
      <c r="K219" s="2"/>
      <c r="L219" s="2"/>
      <c r="M219" s="2"/>
      <c r="N219" s="2"/>
      <c r="O219" s="2"/>
      <c r="P219" s="2"/>
      <c r="Q219" s="2"/>
      <c r="R219" s="2"/>
      <c r="S219" s="13"/>
      <c r="T219" s="43"/>
    </row>
    <row r="220" spans="1:20" ht="12.75">
      <c r="A220" s="2"/>
      <c r="F220" s="2"/>
      <c r="G220" s="2"/>
      <c r="H220" s="2"/>
      <c r="I220" s="2"/>
      <c r="J220" s="13"/>
      <c r="K220" s="2"/>
      <c r="L220" s="2"/>
      <c r="M220" s="2"/>
      <c r="N220" s="2"/>
      <c r="O220" s="2"/>
      <c r="P220" s="2"/>
      <c r="Q220" s="2"/>
      <c r="R220" s="2"/>
      <c r="S220" s="13"/>
      <c r="T220" s="43"/>
    </row>
    <row r="221" spans="1:20" ht="12.75">
      <c r="A221" s="2"/>
      <c r="F221" s="2"/>
      <c r="G221" s="2"/>
      <c r="H221" s="2"/>
      <c r="I221" s="2"/>
      <c r="J221" s="13"/>
      <c r="K221" s="2"/>
      <c r="L221" s="2"/>
      <c r="M221" s="2"/>
      <c r="N221" s="2"/>
      <c r="O221" s="2"/>
      <c r="P221" s="2"/>
      <c r="Q221" s="2"/>
      <c r="R221" s="2"/>
      <c r="S221" s="13"/>
      <c r="T221" s="43"/>
    </row>
    <row r="222" spans="1:20" ht="12.75">
      <c r="A222" s="2"/>
      <c r="F222" s="2"/>
      <c r="G222" s="2"/>
      <c r="H222" s="2"/>
      <c r="I222" s="2"/>
      <c r="J222" s="13"/>
      <c r="K222" s="2"/>
      <c r="L222" s="2"/>
      <c r="M222" s="2"/>
      <c r="N222" s="2"/>
      <c r="O222" s="2"/>
      <c r="P222" s="2"/>
      <c r="Q222" s="2"/>
      <c r="R222" s="2"/>
      <c r="S222" s="13"/>
      <c r="T222" s="43"/>
    </row>
    <row r="223" spans="1:20" ht="12.75">
      <c r="A223" s="2"/>
      <c r="F223" s="2"/>
      <c r="G223" s="2"/>
      <c r="H223" s="2"/>
      <c r="I223" s="2"/>
      <c r="J223" s="13"/>
      <c r="K223" s="2"/>
      <c r="L223" s="2"/>
      <c r="M223" s="2"/>
      <c r="N223" s="2"/>
      <c r="O223" s="2"/>
      <c r="P223" s="2"/>
      <c r="Q223" s="2"/>
      <c r="R223" s="2"/>
      <c r="S223" s="13"/>
      <c r="T223" s="43"/>
    </row>
    <row r="224" spans="1:20" ht="12.75">
      <c r="A224" s="2"/>
      <c r="F224" s="2"/>
      <c r="G224" s="2"/>
      <c r="H224" s="2"/>
      <c r="I224" s="2"/>
      <c r="J224" s="13"/>
      <c r="K224" s="2"/>
      <c r="L224" s="2"/>
      <c r="M224" s="2"/>
      <c r="N224" s="2"/>
      <c r="O224" s="2"/>
      <c r="P224" s="2"/>
      <c r="Q224" s="2"/>
      <c r="R224" s="2"/>
      <c r="S224" s="13"/>
      <c r="T224" s="43"/>
    </row>
    <row r="225" spans="1:20" ht="12.75">
      <c r="A225" s="2"/>
      <c r="F225" s="2"/>
      <c r="G225" s="2"/>
      <c r="H225" s="2"/>
      <c r="I225" s="2"/>
      <c r="J225" s="13"/>
      <c r="K225" s="2"/>
      <c r="L225" s="2"/>
      <c r="M225" s="2"/>
      <c r="N225" s="2"/>
      <c r="O225" s="2"/>
      <c r="P225" s="2"/>
      <c r="Q225" s="2"/>
      <c r="R225" s="2"/>
      <c r="S225" s="13"/>
      <c r="T225" s="43"/>
    </row>
    <row r="226" spans="1:20" ht="12.75">
      <c r="A226" s="2"/>
      <c r="F226" s="2"/>
      <c r="G226" s="2"/>
      <c r="H226" s="2"/>
      <c r="I226" s="2"/>
      <c r="J226" s="13"/>
      <c r="K226" s="2"/>
      <c r="L226" s="2"/>
      <c r="M226" s="2"/>
      <c r="N226" s="2"/>
      <c r="O226" s="2"/>
      <c r="P226" s="2"/>
      <c r="Q226" s="2"/>
      <c r="R226" s="2"/>
      <c r="S226" s="13"/>
      <c r="T226" s="43"/>
    </row>
    <row r="227" spans="1:20" ht="12.75">
      <c r="A227" s="2"/>
      <c r="F227" s="2"/>
      <c r="G227" s="2"/>
      <c r="H227" s="2"/>
      <c r="I227" s="2"/>
      <c r="J227" s="13"/>
      <c r="K227" s="2"/>
      <c r="L227" s="2"/>
      <c r="M227" s="2"/>
      <c r="N227" s="2"/>
      <c r="O227" s="2"/>
      <c r="P227" s="2"/>
      <c r="Q227" s="2"/>
      <c r="R227" s="2"/>
      <c r="S227" s="13"/>
      <c r="T227" s="43"/>
    </row>
    <row r="228" spans="1:20" ht="12.75">
      <c r="A228" s="2"/>
      <c r="F228" s="2"/>
      <c r="G228" s="2"/>
      <c r="H228" s="2"/>
      <c r="I228" s="2"/>
      <c r="J228" s="13"/>
      <c r="K228" s="2"/>
      <c r="L228" s="2"/>
      <c r="M228" s="2"/>
      <c r="N228" s="2"/>
      <c r="O228" s="2"/>
      <c r="P228" s="2"/>
      <c r="Q228" s="2"/>
      <c r="R228" s="2"/>
      <c r="S228" s="13"/>
      <c r="T228" s="43"/>
    </row>
    <row r="229" spans="1:20" ht="12.75">
      <c r="A229" s="2"/>
      <c r="F229" s="2"/>
      <c r="G229" s="2"/>
      <c r="H229" s="2"/>
      <c r="I229" s="2"/>
      <c r="J229" s="13"/>
      <c r="K229" s="2"/>
      <c r="L229" s="2"/>
      <c r="M229" s="2"/>
      <c r="N229" s="2"/>
      <c r="O229" s="2"/>
      <c r="P229" s="2"/>
      <c r="Q229" s="2"/>
      <c r="R229" s="2"/>
      <c r="S229" s="13"/>
      <c r="T229" s="43"/>
    </row>
    <row r="230" spans="1:20" ht="12.75">
      <c r="A230" s="2"/>
      <c r="F230" s="2"/>
      <c r="G230" s="2"/>
      <c r="H230" s="2"/>
      <c r="I230" s="2"/>
      <c r="J230" s="13"/>
      <c r="K230" s="2"/>
      <c r="L230" s="2"/>
      <c r="M230" s="2"/>
      <c r="N230" s="2"/>
      <c r="O230" s="2"/>
      <c r="P230" s="2"/>
      <c r="Q230" s="2"/>
      <c r="R230" s="2"/>
      <c r="S230" s="13"/>
      <c r="T230" s="43"/>
    </row>
    <row r="231" spans="1:20" ht="12.75">
      <c r="A231" s="2"/>
      <c r="F231" s="2"/>
      <c r="G231" s="2"/>
      <c r="H231" s="2"/>
      <c r="I231" s="2"/>
      <c r="J231" s="13"/>
      <c r="K231" s="2"/>
      <c r="L231" s="2"/>
      <c r="M231" s="2"/>
      <c r="N231" s="2"/>
      <c r="O231" s="2"/>
      <c r="P231" s="2"/>
      <c r="Q231" s="2"/>
      <c r="R231" s="2"/>
      <c r="S231" s="13"/>
      <c r="T231" s="43"/>
    </row>
    <row r="232" spans="1:20" ht="12.75">
      <c r="A232" s="2"/>
      <c r="F232" s="2"/>
      <c r="G232" s="2"/>
      <c r="H232" s="2"/>
      <c r="I232" s="2"/>
      <c r="J232" s="13"/>
      <c r="K232" s="2"/>
      <c r="L232" s="2"/>
      <c r="M232" s="2"/>
      <c r="N232" s="2"/>
      <c r="O232" s="2"/>
      <c r="P232" s="2"/>
      <c r="Q232" s="2"/>
      <c r="R232" s="2"/>
      <c r="S232" s="13"/>
      <c r="T232" s="43"/>
    </row>
    <row r="233" spans="1:20" ht="12.75">
      <c r="A233" s="2"/>
      <c r="F233" s="2"/>
      <c r="G233" s="2"/>
      <c r="H233" s="2"/>
      <c r="I233" s="2"/>
      <c r="J233" s="13"/>
      <c r="K233" s="2"/>
      <c r="L233" s="2"/>
      <c r="M233" s="2"/>
      <c r="N233" s="2"/>
      <c r="O233" s="2"/>
      <c r="P233" s="2"/>
      <c r="Q233" s="2"/>
      <c r="R233" s="2"/>
      <c r="S233" s="13"/>
      <c r="T233" s="43"/>
    </row>
    <row r="234" spans="1:20" ht="12.75">
      <c r="A234" s="2"/>
      <c r="F234" s="2"/>
      <c r="G234" s="2"/>
      <c r="H234" s="2"/>
      <c r="I234" s="2"/>
      <c r="J234" s="13"/>
      <c r="K234" s="2"/>
      <c r="L234" s="2"/>
      <c r="M234" s="2"/>
      <c r="N234" s="2"/>
      <c r="O234" s="2"/>
      <c r="P234" s="2"/>
      <c r="Q234" s="2"/>
      <c r="R234" s="2"/>
      <c r="S234" s="13"/>
      <c r="T234" s="43"/>
    </row>
    <row r="235" spans="1:20" ht="12.75">
      <c r="A235" s="2"/>
      <c r="F235" s="2"/>
      <c r="G235" s="2"/>
      <c r="H235" s="2"/>
      <c r="I235" s="2"/>
      <c r="J235" s="13"/>
      <c r="K235" s="2"/>
      <c r="L235" s="2"/>
      <c r="M235" s="2"/>
      <c r="N235" s="2"/>
      <c r="O235" s="2"/>
      <c r="P235" s="2"/>
      <c r="Q235" s="2"/>
      <c r="R235" s="2"/>
      <c r="S235" s="13"/>
      <c r="T235" s="43"/>
    </row>
    <row r="236" spans="1:20" ht="12.75">
      <c r="A236" s="2"/>
      <c r="F236" s="2"/>
      <c r="G236" s="2"/>
      <c r="H236" s="2"/>
      <c r="I236" s="2"/>
      <c r="J236" s="13"/>
      <c r="K236" s="2"/>
      <c r="L236" s="2"/>
      <c r="M236" s="2"/>
      <c r="N236" s="2"/>
      <c r="O236" s="2"/>
      <c r="P236" s="2"/>
      <c r="Q236" s="2"/>
      <c r="R236" s="2"/>
      <c r="S236" s="13"/>
      <c r="T236" s="43"/>
    </row>
    <row r="237" spans="1:20" ht="12.75">
      <c r="A237" s="2"/>
      <c r="F237" s="2"/>
      <c r="G237" s="2"/>
      <c r="H237" s="2"/>
      <c r="I237" s="2"/>
      <c r="J237" s="13"/>
      <c r="K237" s="2"/>
      <c r="L237" s="2"/>
      <c r="M237" s="2"/>
      <c r="N237" s="2"/>
      <c r="O237" s="2"/>
      <c r="P237" s="2"/>
      <c r="Q237" s="2"/>
      <c r="R237" s="2"/>
      <c r="S237" s="13"/>
      <c r="T237" s="43"/>
    </row>
    <row r="238" spans="1:20" ht="12.75">
      <c r="A238" s="2"/>
      <c r="F238" s="2"/>
      <c r="G238" s="2"/>
      <c r="H238" s="2"/>
      <c r="I238" s="2"/>
      <c r="J238" s="13"/>
      <c r="K238" s="2"/>
      <c r="L238" s="2"/>
      <c r="M238" s="2"/>
      <c r="N238" s="2"/>
      <c r="O238" s="2"/>
      <c r="P238" s="2"/>
      <c r="Q238" s="2"/>
      <c r="R238" s="2"/>
      <c r="S238" s="13"/>
      <c r="T238" s="43"/>
    </row>
    <row r="239" spans="1:20" ht="12.75">
      <c r="A239" s="2"/>
      <c r="F239" s="2"/>
      <c r="G239" s="2"/>
      <c r="H239" s="2"/>
      <c r="I239" s="2"/>
      <c r="J239" s="13"/>
      <c r="K239" s="2"/>
      <c r="L239" s="2"/>
      <c r="M239" s="2"/>
      <c r="N239" s="2"/>
      <c r="O239" s="2"/>
      <c r="P239" s="2"/>
      <c r="Q239" s="2"/>
      <c r="R239" s="2"/>
      <c r="S239" s="13"/>
      <c r="T239" s="43"/>
    </row>
    <row r="240" spans="1:20" ht="12.75">
      <c r="A240" s="2"/>
      <c r="F240" s="2"/>
      <c r="G240" s="2"/>
      <c r="H240" s="2"/>
      <c r="I240" s="2"/>
      <c r="J240" s="13"/>
      <c r="K240" s="2"/>
      <c r="L240" s="2"/>
      <c r="M240" s="2"/>
      <c r="N240" s="2"/>
      <c r="O240" s="2"/>
      <c r="P240" s="2"/>
      <c r="Q240" s="2"/>
      <c r="R240" s="2"/>
      <c r="S240" s="13"/>
      <c r="T240" s="43"/>
    </row>
    <row r="241" spans="1:20" ht="12.75">
      <c r="A241" s="2"/>
      <c r="F241" s="2"/>
      <c r="G241" s="2"/>
      <c r="H241" s="2"/>
      <c r="I241" s="2"/>
      <c r="J241" s="13"/>
      <c r="K241" s="2"/>
      <c r="L241" s="2"/>
      <c r="M241" s="2"/>
      <c r="N241" s="2"/>
      <c r="O241" s="2"/>
      <c r="P241" s="2"/>
      <c r="Q241" s="2"/>
      <c r="R241" s="2"/>
      <c r="S241" s="13"/>
      <c r="T241" s="43"/>
    </row>
    <row r="242" spans="1:20" ht="12.75">
      <c r="A242" s="2"/>
      <c r="F242" s="2"/>
      <c r="G242" s="2"/>
      <c r="H242" s="2"/>
      <c r="I242" s="2"/>
      <c r="J242" s="13"/>
      <c r="K242" s="2"/>
      <c r="L242" s="2"/>
      <c r="M242" s="2"/>
      <c r="N242" s="2"/>
      <c r="O242" s="2"/>
      <c r="P242" s="2"/>
      <c r="Q242" s="2"/>
      <c r="R242" s="2"/>
      <c r="S242" s="13"/>
      <c r="T242" s="43"/>
    </row>
    <row r="243" spans="1:20" ht="12.75">
      <c r="A243" s="2"/>
      <c r="F243" s="2"/>
      <c r="G243" s="2"/>
      <c r="H243" s="2"/>
      <c r="I243" s="2"/>
      <c r="J243" s="13"/>
      <c r="K243" s="2"/>
      <c r="L243" s="2"/>
      <c r="M243" s="2"/>
      <c r="N243" s="2"/>
      <c r="O243" s="2"/>
      <c r="P243" s="2"/>
      <c r="Q243" s="2"/>
      <c r="R243" s="2"/>
      <c r="S243" s="13"/>
      <c r="T243" s="43"/>
    </row>
    <row r="244" spans="1:20" ht="12.75">
      <c r="A244" s="2"/>
      <c r="F244" s="2"/>
      <c r="G244" s="2"/>
      <c r="H244" s="2"/>
      <c r="I244" s="2"/>
      <c r="J244" s="13"/>
      <c r="K244" s="2"/>
      <c r="L244" s="2"/>
      <c r="M244" s="2"/>
      <c r="N244" s="2"/>
      <c r="O244" s="2"/>
      <c r="P244" s="2"/>
      <c r="Q244" s="2"/>
      <c r="R244" s="2"/>
      <c r="S244" s="13"/>
      <c r="T244" s="43"/>
    </row>
    <row r="245" spans="1:20" ht="12.75">
      <c r="A245" s="2"/>
      <c r="F245" s="2"/>
      <c r="G245" s="2"/>
      <c r="H245" s="2"/>
      <c r="I245" s="2"/>
      <c r="J245" s="13"/>
      <c r="K245" s="2"/>
      <c r="L245" s="2"/>
      <c r="M245" s="2"/>
      <c r="N245" s="2"/>
      <c r="O245" s="2"/>
      <c r="P245" s="2"/>
      <c r="Q245" s="2"/>
      <c r="R245" s="2"/>
      <c r="S245" s="13"/>
      <c r="T245" s="43"/>
    </row>
    <row r="246" spans="1:20" ht="12.75">
      <c r="A246" s="2"/>
      <c r="F246" s="2"/>
      <c r="G246" s="2"/>
      <c r="H246" s="2"/>
      <c r="I246" s="2"/>
      <c r="J246" s="13"/>
      <c r="K246" s="2"/>
      <c r="L246" s="2"/>
      <c r="M246" s="2"/>
      <c r="N246" s="2"/>
      <c r="O246" s="2"/>
      <c r="P246" s="2"/>
      <c r="Q246" s="2"/>
      <c r="R246" s="2"/>
      <c r="S246" s="13"/>
      <c r="T246" s="43"/>
    </row>
    <row r="247" spans="1:20" ht="12.75">
      <c r="A247" s="2"/>
      <c r="F247" s="2"/>
      <c r="G247" s="2"/>
      <c r="H247" s="2"/>
      <c r="I247" s="2"/>
      <c r="J247" s="13"/>
      <c r="K247" s="2"/>
      <c r="L247" s="2"/>
      <c r="M247" s="2"/>
      <c r="N247" s="2"/>
      <c r="O247" s="2"/>
      <c r="P247" s="2"/>
      <c r="Q247" s="2"/>
      <c r="R247" s="2"/>
      <c r="S247" s="13"/>
      <c r="T247" s="43"/>
    </row>
    <row r="248" spans="1:20" ht="12.75">
      <c r="A248" s="2"/>
      <c r="F248" s="2"/>
      <c r="G248" s="2"/>
      <c r="H248" s="2"/>
      <c r="I248" s="2"/>
      <c r="J248" s="13"/>
      <c r="K248" s="2"/>
      <c r="L248" s="2"/>
      <c r="M248" s="2"/>
      <c r="N248" s="2"/>
      <c r="O248" s="2"/>
      <c r="P248" s="2"/>
      <c r="Q248" s="2"/>
      <c r="R248" s="2"/>
      <c r="S248" s="13"/>
      <c r="T248" s="43"/>
    </row>
    <row r="249" spans="1:20" ht="12.75">
      <c r="A249" s="2"/>
      <c r="F249" s="2"/>
      <c r="G249" s="2"/>
      <c r="H249" s="2"/>
      <c r="I249" s="2"/>
      <c r="J249" s="13"/>
      <c r="K249" s="2"/>
      <c r="L249" s="2"/>
      <c r="M249" s="2"/>
      <c r="N249" s="2"/>
      <c r="O249" s="2"/>
      <c r="P249" s="2"/>
      <c r="Q249" s="2"/>
      <c r="R249" s="2"/>
      <c r="S249" s="13"/>
      <c r="T249" s="43"/>
    </row>
    <row r="250" spans="1:20" ht="12.75">
      <c r="A250" s="2"/>
      <c r="F250" s="2"/>
      <c r="G250" s="2"/>
      <c r="H250" s="2"/>
      <c r="I250" s="2"/>
      <c r="J250" s="13"/>
      <c r="K250" s="2"/>
      <c r="L250" s="2"/>
      <c r="M250" s="2"/>
      <c r="N250" s="2"/>
      <c r="O250" s="2"/>
      <c r="P250" s="2"/>
      <c r="Q250" s="2"/>
      <c r="R250" s="2"/>
      <c r="S250" s="13"/>
      <c r="T250" s="43"/>
    </row>
    <row r="251" spans="1:20" ht="12.75">
      <c r="A251" s="2"/>
      <c r="F251" s="2"/>
      <c r="G251" s="2"/>
      <c r="H251" s="2"/>
      <c r="I251" s="2"/>
      <c r="J251" s="13"/>
      <c r="K251" s="2"/>
      <c r="L251" s="2"/>
      <c r="M251" s="2"/>
      <c r="N251" s="2"/>
      <c r="O251" s="2"/>
      <c r="P251" s="2"/>
      <c r="Q251" s="2"/>
      <c r="R251" s="2"/>
      <c r="S251" s="13"/>
      <c r="T251" s="43"/>
    </row>
    <row r="252" spans="1:20" ht="12.75">
      <c r="A252" s="2"/>
      <c r="F252" s="2"/>
      <c r="G252" s="2"/>
      <c r="H252" s="2"/>
      <c r="I252" s="2"/>
      <c r="J252" s="13"/>
      <c r="K252" s="2"/>
      <c r="L252" s="2"/>
      <c r="M252" s="2"/>
      <c r="N252" s="2"/>
      <c r="O252" s="2"/>
      <c r="P252" s="2"/>
      <c r="Q252" s="2"/>
      <c r="R252" s="2"/>
      <c r="S252" s="13"/>
      <c r="T252" s="43"/>
    </row>
    <row r="253" spans="1:20" ht="12.75">
      <c r="A253" s="2"/>
      <c r="F253" s="2"/>
      <c r="G253" s="2"/>
      <c r="H253" s="2"/>
      <c r="I253" s="2"/>
      <c r="J253" s="13"/>
      <c r="K253" s="2"/>
      <c r="L253" s="2"/>
      <c r="M253" s="2"/>
      <c r="N253" s="2"/>
      <c r="O253" s="2"/>
      <c r="P253" s="2"/>
      <c r="Q253" s="2"/>
      <c r="R253" s="2"/>
      <c r="S253" s="13"/>
      <c r="T253" s="43"/>
    </row>
    <row r="254" spans="1:20" ht="12.75">
      <c r="A254" s="2"/>
      <c r="F254" s="2"/>
      <c r="G254" s="2"/>
      <c r="H254" s="2"/>
      <c r="I254" s="2"/>
      <c r="J254" s="13"/>
      <c r="K254" s="2"/>
      <c r="L254" s="2"/>
      <c r="M254" s="2"/>
      <c r="N254" s="2"/>
      <c r="O254" s="2"/>
      <c r="P254" s="2"/>
      <c r="Q254" s="2"/>
      <c r="R254" s="2"/>
      <c r="S254" s="13"/>
      <c r="T254" s="43"/>
    </row>
    <row r="255" spans="1:20" ht="12.75">
      <c r="A255" s="2"/>
      <c r="F255" s="2"/>
      <c r="G255" s="2"/>
      <c r="H255" s="2"/>
      <c r="I255" s="2"/>
      <c r="J255" s="13"/>
      <c r="K255" s="2"/>
      <c r="L255" s="2"/>
      <c r="M255" s="2"/>
      <c r="N255" s="2"/>
      <c r="O255" s="2"/>
      <c r="P255" s="2"/>
      <c r="Q255" s="2"/>
      <c r="R255" s="2"/>
      <c r="S255" s="13"/>
      <c r="T255" s="43"/>
    </row>
    <row r="256" spans="1:20" ht="12.75">
      <c r="A256" s="2"/>
      <c r="F256" s="2"/>
      <c r="G256" s="2"/>
      <c r="H256" s="2"/>
      <c r="I256" s="2"/>
      <c r="J256" s="13"/>
      <c r="K256" s="2"/>
      <c r="L256" s="2"/>
      <c r="M256" s="2"/>
      <c r="N256" s="2"/>
      <c r="O256" s="2"/>
      <c r="P256" s="2"/>
      <c r="Q256" s="2"/>
      <c r="R256" s="2"/>
      <c r="S256" s="13"/>
      <c r="T256" s="43"/>
    </row>
    <row r="257" spans="1:20" ht="12.75">
      <c r="A257" s="2"/>
      <c r="F257" s="2"/>
      <c r="G257" s="2"/>
      <c r="H257" s="2"/>
      <c r="I257" s="2"/>
      <c r="J257" s="13"/>
      <c r="K257" s="2"/>
      <c r="L257" s="2"/>
      <c r="M257" s="2"/>
      <c r="N257" s="2"/>
      <c r="O257" s="2"/>
      <c r="P257" s="2"/>
      <c r="Q257" s="2"/>
      <c r="R257" s="2"/>
      <c r="S257" s="13"/>
      <c r="T257" s="43"/>
    </row>
    <row r="258" spans="1:20" ht="12.75">
      <c r="A258" s="2"/>
      <c r="F258" s="2"/>
      <c r="G258" s="2"/>
      <c r="H258" s="2"/>
      <c r="I258" s="2"/>
      <c r="J258" s="13"/>
      <c r="K258" s="2"/>
      <c r="L258" s="2"/>
      <c r="M258" s="2"/>
      <c r="N258" s="2"/>
      <c r="O258" s="2"/>
      <c r="P258" s="2"/>
      <c r="Q258" s="2"/>
      <c r="R258" s="2"/>
      <c r="S258" s="13"/>
      <c r="T258" s="43"/>
    </row>
    <row r="259" spans="1:20" ht="12.75">
      <c r="A259" s="2"/>
      <c r="F259" s="2"/>
      <c r="G259" s="2"/>
      <c r="H259" s="2"/>
      <c r="I259" s="2"/>
      <c r="J259" s="13"/>
      <c r="K259" s="2"/>
      <c r="L259" s="2"/>
      <c r="M259" s="2"/>
      <c r="N259" s="2"/>
      <c r="O259" s="2"/>
      <c r="P259" s="2"/>
      <c r="Q259" s="2"/>
      <c r="R259" s="2"/>
      <c r="S259" s="13"/>
      <c r="T259" s="43"/>
    </row>
    <row r="260" spans="1:20" ht="12.75">
      <c r="A260" s="2"/>
      <c r="F260" s="2"/>
      <c r="G260" s="2"/>
      <c r="H260" s="2"/>
      <c r="I260" s="2"/>
      <c r="J260" s="13"/>
      <c r="K260" s="2"/>
      <c r="L260" s="2"/>
      <c r="M260" s="2"/>
      <c r="N260" s="2"/>
      <c r="O260" s="2"/>
      <c r="P260" s="2"/>
      <c r="Q260" s="2"/>
      <c r="R260" s="2"/>
      <c r="S260" s="13"/>
      <c r="T260" s="43"/>
    </row>
    <row r="261" spans="1:20" ht="12.75">
      <c r="A261" s="2"/>
      <c r="F261" s="2"/>
      <c r="G261" s="2"/>
      <c r="H261" s="2"/>
      <c r="I261" s="2"/>
      <c r="J261" s="13"/>
      <c r="K261" s="2"/>
      <c r="L261" s="2"/>
      <c r="M261" s="2"/>
      <c r="N261" s="2"/>
      <c r="O261" s="2"/>
      <c r="P261" s="2"/>
      <c r="Q261" s="2"/>
      <c r="R261" s="2"/>
      <c r="S261" s="13"/>
      <c r="T261" s="43"/>
    </row>
    <row r="262" spans="1:20" ht="12.75">
      <c r="A262" s="2"/>
      <c r="F262" s="2"/>
      <c r="G262" s="2"/>
      <c r="H262" s="2"/>
      <c r="I262" s="2"/>
      <c r="J262" s="13"/>
      <c r="K262" s="2"/>
      <c r="L262" s="2"/>
      <c r="M262" s="2"/>
      <c r="N262" s="2"/>
      <c r="O262" s="2"/>
      <c r="P262" s="2"/>
      <c r="Q262" s="2"/>
      <c r="R262" s="2"/>
      <c r="S262" s="13"/>
      <c r="T262" s="43"/>
    </row>
    <row r="263" spans="1:20" ht="12.75">
      <c r="A263" s="2"/>
      <c r="F263" s="2"/>
      <c r="G263" s="2"/>
      <c r="H263" s="2"/>
      <c r="I263" s="2"/>
      <c r="J263" s="13"/>
      <c r="K263" s="2"/>
      <c r="L263" s="2"/>
      <c r="M263" s="2"/>
      <c r="N263" s="2"/>
      <c r="O263" s="2"/>
      <c r="P263" s="2"/>
      <c r="Q263" s="2"/>
      <c r="R263" s="2"/>
      <c r="S263" s="13"/>
      <c r="T263" s="43"/>
    </row>
    <row r="264" spans="1:20" ht="12.75">
      <c r="A264" s="2"/>
      <c r="F264" s="2"/>
      <c r="G264" s="2"/>
      <c r="H264" s="2"/>
      <c r="I264" s="2"/>
      <c r="J264" s="13"/>
      <c r="K264" s="2"/>
      <c r="L264" s="2"/>
      <c r="M264" s="2"/>
      <c r="N264" s="2"/>
      <c r="O264" s="2"/>
      <c r="P264" s="2"/>
      <c r="Q264" s="2"/>
      <c r="R264" s="2"/>
      <c r="S264" s="13"/>
      <c r="T264" s="43"/>
    </row>
    <row r="265" spans="1:20" ht="12.75">
      <c r="A265" s="2"/>
      <c r="F265" s="2"/>
      <c r="G265" s="2"/>
      <c r="H265" s="2"/>
      <c r="I265" s="2"/>
      <c r="J265" s="13"/>
      <c r="K265" s="2"/>
      <c r="L265" s="2"/>
      <c r="M265" s="2"/>
      <c r="N265" s="2"/>
      <c r="O265" s="2"/>
      <c r="P265" s="2"/>
      <c r="Q265" s="2"/>
      <c r="R265" s="2"/>
      <c r="S265" s="13"/>
      <c r="T265" s="43"/>
    </row>
    <row r="266" spans="1:20" ht="12.75">
      <c r="A266" s="2"/>
      <c r="F266" s="2"/>
      <c r="G266" s="2"/>
      <c r="H266" s="2"/>
      <c r="I266" s="2"/>
      <c r="J266" s="13"/>
      <c r="K266" s="2"/>
      <c r="L266" s="2"/>
      <c r="M266" s="2"/>
      <c r="N266" s="2"/>
      <c r="O266" s="2"/>
      <c r="P266" s="2"/>
      <c r="Q266" s="2"/>
      <c r="R266" s="2"/>
      <c r="S266" s="13"/>
      <c r="T266" s="43"/>
    </row>
    <row r="267" spans="1:20" ht="12.75">
      <c r="A267" s="2"/>
      <c r="F267" s="2"/>
      <c r="G267" s="2"/>
      <c r="H267" s="2"/>
      <c r="I267" s="2"/>
      <c r="J267" s="13"/>
      <c r="K267" s="2"/>
      <c r="L267" s="2"/>
      <c r="M267" s="2"/>
      <c r="N267" s="2"/>
      <c r="O267" s="2"/>
      <c r="P267" s="2"/>
      <c r="Q267" s="2"/>
      <c r="R267" s="2"/>
      <c r="S267" s="13"/>
      <c r="T267" s="43"/>
    </row>
    <row r="268" spans="1:20" ht="12.75">
      <c r="A268" s="2"/>
      <c r="F268" s="2"/>
      <c r="G268" s="2"/>
      <c r="H268" s="2"/>
      <c r="I268" s="2"/>
      <c r="J268" s="13"/>
      <c r="K268" s="2"/>
      <c r="L268" s="2"/>
      <c r="M268" s="2"/>
      <c r="N268" s="2"/>
      <c r="O268" s="2"/>
      <c r="P268" s="2"/>
      <c r="Q268" s="2"/>
      <c r="R268" s="2"/>
      <c r="S268" s="13"/>
      <c r="T268" s="43"/>
    </row>
    <row r="269" spans="1:20" ht="12.75">
      <c r="A269" s="2"/>
      <c r="F269" s="2"/>
      <c r="G269" s="2"/>
      <c r="H269" s="2"/>
      <c r="I269" s="2"/>
      <c r="J269" s="13"/>
      <c r="K269" s="2"/>
      <c r="L269" s="2"/>
      <c r="M269" s="2"/>
      <c r="N269" s="2"/>
      <c r="O269" s="2"/>
      <c r="P269" s="2"/>
      <c r="Q269" s="2"/>
      <c r="R269" s="2"/>
      <c r="S269" s="13"/>
      <c r="T269" s="43"/>
    </row>
    <row r="270" spans="1:20" ht="12.75">
      <c r="A270" s="2"/>
      <c r="F270" s="2"/>
      <c r="G270" s="2"/>
      <c r="H270" s="2"/>
      <c r="I270" s="2"/>
      <c r="J270" s="13"/>
      <c r="K270" s="2"/>
      <c r="L270" s="2"/>
      <c r="M270" s="2"/>
      <c r="N270" s="2"/>
      <c r="O270" s="2"/>
      <c r="P270" s="2"/>
      <c r="Q270" s="2"/>
      <c r="R270" s="2"/>
      <c r="S270" s="13"/>
      <c r="T270" s="43"/>
    </row>
    <row r="271" spans="1:20" ht="12.75">
      <c r="A271" s="2"/>
      <c r="F271" s="2"/>
      <c r="G271" s="2"/>
      <c r="H271" s="2"/>
      <c r="I271" s="2"/>
      <c r="J271" s="13"/>
      <c r="K271" s="2"/>
      <c r="L271" s="2"/>
      <c r="M271" s="2"/>
      <c r="N271" s="2"/>
      <c r="O271" s="2"/>
      <c r="P271" s="2"/>
      <c r="Q271" s="2"/>
      <c r="R271" s="2"/>
      <c r="S271" s="13"/>
      <c r="T271" s="43"/>
    </row>
    <row r="272" spans="1:20" ht="12.75">
      <c r="A272" s="2"/>
      <c r="F272" s="2"/>
      <c r="G272" s="2"/>
      <c r="H272" s="2"/>
      <c r="I272" s="2"/>
      <c r="J272" s="13"/>
      <c r="K272" s="2"/>
      <c r="L272" s="2"/>
      <c r="M272" s="2"/>
      <c r="N272" s="2"/>
      <c r="O272" s="2"/>
      <c r="P272" s="2"/>
      <c r="Q272" s="2"/>
      <c r="R272" s="2"/>
      <c r="S272" s="13"/>
      <c r="T272" s="43"/>
    </row>
    <row r="273" spans="1:20" ht="12.75">
      <c r="A273" s="2"/>
      <c r="F273" s="2"/>
      <c r="G273" s="2"/>
      <c r="H273" s="2"/>
      <c r="I273" s="2"/>
      <c r="J273" s="13"/>
      <c r="K273" s="2"/>
      <c r="L273" s="2"/>
      <c r="M273" s="2"/>
      <c r="N273" s="2"/>
      <c r="O273" s="2"/>
      <c r="P273" s="2"/>
      <c r="Q273" s="2"/>
      <c r="R273" s="2"/>
      <c r="S273" s="13"/>
      <c r="T273" s="43"/>
    </row>
    <row r="274" spans="1:20" ht="12.75">
      <c r="A274" s="2"/>
      <c r="F274" s="2"/>
      <c r="G274" s="2"/>
      <c r="H274" s="2"/>
      <c r="I274" s="2"/>
      <c r="J274" s="13"/>
      <c r="K274" s="2"/>
      <c r="L274" s="2"/>
      <c r="M274" s="2"/>
      <c r="N274" s="2"/>
      <c r="O274" s="2"/>
      <c r="P274" s="2"/>
      <c r="Q274" s="2"/>
      <c r="R274" s="2"/>
      <c r="S274" s="13"/>
      <c r="T274" s="43"/>
    </row>
    <row r="275" spans="1:20" ht="12.75">
      <c r="A275" s="2"/>
      <c r="F275" s="2"/>
      <c r="G275" s="2"/>
      <c r="H275" s="2"/>
      <c r="I275" s="2"/>
      <c r="J275" s="13"/>
      <c r="K275" s="2"/>
      <c r="L275" s="2"/>
      <c r="M275" s="2"/>
      <c r="N275" s="2"/>
      <c r="O275" s="2"/>
      <c r="P275" s="2"/>
      <c r="Q275" s="2"/>
      <c r="R275" s="2"/>
      <c r="S275" s="13"/>
      <c r="T275" s="43"/>
    </row>
    <row r="276" spans="1:20" ht="12.75">
      <c r="A276" s="2"/>
      <c r="F276" s="2"/>
      <c r="G276" s="2"/>
      <c r="H276" s="2"/>
      <c r="I276" s="2"/>
      <c r="J276" s="13"/>
      <c r="K276" s="2"/>
      <c r="L276" s="2"/>
      <c r="M276" s="2"/>
      <c r="N276" s="2"/>
      <c r="O276" s="2"/>
      <c r="P276" s="2"/>
      <c r="Q276" s="2"/>
      <c r="R276" s="2"/>
      <c r="S276" s="13"/>
      <c r="T276" s="43"/>
    </row>
    <row r="277" spans="1:20" ht="12.75">
      <c r="A277" s="2"/>
      <c r="F277" s="2"/>
      <c r="G277" s="2"/>
      <c r="H277" s="2"/>
      <c r="I277" s="2"/>
      <c r="J277" s="13"/>
      <c r="K277" s="2"/>
      <c r="L277" s="2"/>
      <c r="M277" s="2"/>
      <c r="N277" s="2"/>
      <c r="O277" s="2"/>
      <c r="P277" s="2"/>
      <c r="Q277" s="2"/>
      <c r="R277" s="2"/>
      <c r="S277" s="13"/>
      <c r="T277" s="43"/>
    </row>
    <row r="278" spans="1:20" ht="12.75">
      <c r="A278" s="2"/>
      <c r="F278" s="2"/>
      <c r="G278" s="2"/>
      <c r="H278" s="2"/>
      <c r="I278" s="2"/>
      <c r="J278" s="13"/>
      <c r="K278" s="2"/>
      <c r="L278" s="2"/>
      <c r="M278" s="2"/>
      <c r="N278" s="2"/>
      <c r="O278" s="2"/>
      <c r="P278" s="2"/>
      <c r="Q278" s="2"/>
      <c r="R278" s="2"/>
      <c r="S278" s="13"/>
      <c r="T278" s="43"/>
    </row>
    <row r="279" spans="1:20" ht="12.75">
      <c r="A279" s="2"/>
      <c r="F279" s="2"/>
      <c r="G279" s="2"/>
      <c r="H279" s="2"/>
      <c r="I279" s="2"/>
      <c r="J279" s="13"/>
      <c r="K279" s="2"/>
      <c r="L279" s="2"/>
      <c r="M279" s="2"/>
      <c r="N279" s="2"/>
      <c r="O279" s="2"/>
      <c r="P279" s="2"/>
      <c r="Q279" s="2"/>
      <c r="R279" s="2"/>
      <c r="S279" s="13"/>
      <c r="T279" s="43"/>
    </row>
    <row r="280" spans="1:20" ht="12.75">
      <c r="A280" s="2"/>
      <c r="F280" s="2"/>
      <c r="G280" s="2"/>
      <c r="H280" s="2"/>
      <c r="I280" s="2"/>
      <c r="J280" s="13"/>
      <c r="K280" s="2"/>
      <c r="L280" s="2"/>
      <c r="M280" s="2"/>
      <c r="N280" s="2"/>
      <c r="O280" s="2"/>
      <c r="P280" s="2"/>
      <c r="Q280" s="2"/>
      <c r="R280" s="2"/>
      <c r="S280" s="13"/>
      <c r="T280" s="43"/>
    </row>
    <row r="281" spans="1:20" ht="12.75">
      <c r="A281" s="2"/>
      <c r="F281" s="2"/>
      <c r="G281" s="2"/>
      <c r="H281" s="2"/>
      <c r="I281" s="2"/>
      <c r="J281" s="13"/>
      <c r="K281" s="2"/>
      <c r="L281" s="2"/>
      <c r="M281" s="2"/>
      <c r="N281" s="2"/>
      <c r="O281" s="2"/>
      <c r="P281" s="2"/>
      <c r="Q281" s="2"/>
      <c r="R281" s="2"/>
      <c r="S281" s="13"/>
      <c r="T281" s="43"/>
    </row>
    <row r="282" spans="1:20" ht="12.75">
      <c r="A282" s="2"/>
      <c r="F282" s="2"/>
      <c r="G282" s="2"/>
      <c r="H282" s="2"/>
      <c r="I282" s="2"/>
      <c r="J282" s="13"/>
      <c r="K282" s="2"/>
      <c r="L282" s="2"/>
      <c r="M282" s="2"/>
      <c r="N282" s="2"/>
      <c r="O282" s="2"/>
      <c r="P282" s="2"/>
      <c r="Q282" s="2"/>
      <c r="R282" s="2"/>
      <c r="S282" s="13"/>
      <c r="T282" s="43"/>
    </row>
    <row r="283" spans="1:20" ht="12.75">
      <c r="A283" s="2"/>
      <c r="F283" s="2"/>
      <c r="G283" s="2"/>
      <c r="H283" s="2"/>
      <c r="I283" s="2"/>
      <c r="J283" s="13"/>
      <c r="K283" s="2"/>
      <c r="L283" s="2"/>
      <c r="M283" s="2"/>
      <c r="N283" s="2"/>
      <c r="O283" s="2"/>
      <c r="P283" s="2"/>
      <c r="Q283" s="2"/>
      <c r="R283" s="2"/>
      <c r="S283" s="13"/>
      <c r="T283" s="43"/>
    </row>
    <row r="284" spans="1:20" ht="12.75">
      <c r="A284" s="2"/>
      <c r="F284" s="2"/>
      <c r="G284" s="2"/>
      <c r="H284" s="2"/>
      <c r="I284" s="2"/>
      <c r="J284" s="13"/>
      <c r="K284" s="2"/>
      <c r="L284" s="2"/>
      <c r="M284" s="2"/>
      <c r="N284" s="2"/>
      <c r="O284" s="2"/>
      <c r="P284" s="2"/>
      <c r="Q284" s="2"/>
      <c r="R284" s="2"/>
      <c r="S284" s="13"/>
      <c r="T284" s="43"/>
    </row>
    <row r="285" spans="1:20" ht="12.75">
      <c r="A285" s="2"/>
      <c r="F285" s="2"/>
      <c r="G285" s="2"/>
      <c r="H285" s="2"/>
      <c r="I285" s="2"/>
      <c r="J285" s="13"/>
      <c r="K285" s="2"/>
      <c r="L285" s="2"/>
      <c r="M285" s="2"/>
      <c r="N285" s="2"/>
      <c r="O285" s="2"/>
      <c r="P285" s="2"/>
      <c r="Q285" s="2"/>
      <c r="R285" s="2"/>
      <c r="S285" s="13"/>
      <c r="T285" s="43"/>
    </row>
    <row r="286" spans="1:20" ht="12.75">
      <c r="A286" s="2"/>
      <c r="F286" s="2"/>
      <c r="G286" s="2"/>
      <c r="H286" s="2"/>
      <c r="I286" s="2"/>
      <c r="J286" s="13"/>
      <c r="K286" s="2"/>
      <c r="L286" s="2"/>
      <c r="M286" s="2"/>
      <c r="N286" s="2"/>
      <c r="O286" s="2"/>
      <c r="P286" s="2"/>
      <c r="Q286" s="2"/>
      <c r="R286" s="2"/>
      <c r="S286" s="13"/>
      <c r="T286" s="43"/>
    </row>
    <row r="287" spans="1:20" ht="12.75">
      <c r="A287" s="2"/>
      <c r="F287" s="2"/>
      <c r="G287" s="2"/>
      <c r="H287" s="2"/>
      <c r="I287" s="2"/>
      <c r="J287" s="13"/>
      <c r="K287" s="2"/>
      <c r="L287" s="2"/>
      <c r="M287" s="2"/>
      <c r="N287" s="2"/>
      <c r="O287" s="2"/>
      <c r="P287" s="2"/>
      <c r="Q287" s="2"/>
      <c r="R287" s="2"/>
      <c r="S287" s="13"/>
      <c r="T287" s="43"/>
    </row>
    <row r="288" spans="1:20" ht="12.75">
      <c r="A288" s="2"/>
      <c r="F288" s="2"/>
      <c r="G288" s="2"/>
      <c r="H288" s="2"/>
      <c r="I288" s="2"/>
      <c r="J288" s="13"/>
      <c r="K288" s="2"/>
      <c r="L288" s="2"/>
      <c r="M288" s="2"/>
      <c r="N288" s="2"/>
      <c r="O288" s="2"/>
      <c r="P288" s="2"/>
      <c r="Q288" s="2"/>
      <c r="R288" s="2"/>
      <c r="S288" s="13"/>
      <c r="T288" s="43"/>
    </row>
    <row r="289" spans="1:20" ht="12.75">
      <c r="A289" s="2"/>
      <c r="F289" s="2"/>
      <c r="G289" s="2"/>
      <c r="H289" s="2"/>
      <c r="I289" s="2"/>
      <c r="J289" s="13"/>
      <c r="K289" s="2"/>
      <c r="L289" s="2"/>
      <c r="M289" s="2"/>
      <c r="N289" s="2"/>
      <c r="O289" s="2"/>
      <c r="P289" s="2"/>
      <c r="Q289" s="2"/>
      <c r="R289" s="2"/>
      <c r="S289" s="13"/>
      <c r="T289" s="43"/>
    </row>
    <row r="290" spans="1:20" ht="12.75">
      <c r="A290" s="2"/>
      <c r="F290" s="2"/>
      <c r="G290" s="2"/>
      <c r="H290" s="2"/>
      <c r="I290" s="2"/>
      <c r="J290" s="13"/>
      <c r="K290" s="2"/>
      <c r="L290" s="2"/>
      <c r="M290" s="2"/>
      <c r="N290" s="2"/>
      <c r="O290" s="2"/>
      <c r="P290" s="2"/>
      <c r="Q290" s="2"/>
      <c r="R290" s="2"/>
      <c r="S290" s="13"/>
      <c r="T290" s="43"/>
    </row>
    <row r="291" spans="1:20" ht="12.75">
      <c r="A291" s="2"/>
      <c r="F291" s="2"/>
      <c r="G291" s="2"/>
      <c r="H291" s="2"/>
      <c r="I291" s="2"/>
      <c r="J291" s="13"/>
      <c r="K291" s="2"/>
      <c r="L291" s="2"/>
      <c r="M291" s="2"/>
      <c r="N291" s="2"/>
      <c r="O291" s="2"/>
      <c r="P291" s="2"/>
      <c r="Q291" s="2"/>
      <c r="R291" s="2"/>
      <c r="S291" s="13"/>
      <c r="T291" s="43"/>
    </row>
    <row r="292" spans="1:20" ht="12.75">
      <c r="A292" s="2"/>
      <c r="F292" s="2"/>
      <c r="G292" s="2"/>
      <c r="H292" s="2"/>
      <c r="I292" s="2"/>
      <c r="J292" s="13"/>
      <c r="K292" s="2"/>
      <c r="L292" s="2"/>
      <c r="M292" s="2"/>
      <c r="N292" s="2"/>
      <c r="O292" s="2"/>
      <c r="P292" s="2"/>
      <c r="Q292" s="2"/>
      <c r="R292" s="2"/>
      <c r="S292" s="13"/>
      <c r="T292" s="43"/>
    </row>
    <row r="293" spans="1:20" ht="12.75">
      <c r="A293" s="2"/>
      <c r="F293" s="2"/>
      <c r="G293" s="2"/>
      <c r="H293" s="2"/>
      <c r="I293" s="2"/>
      <c r="J293" s="13"/>
      <c r="K293" s="2"/>
      <c r="L293" s="2"/>
      <c r="M293" s="2"/>
      <c r="N293" s="2"/>
      <c r="O293" s="2"/>
      <c r="P293" s="2"/>
      <c r="Q293" s="2"/>
      <c r="R293" s="2"/>
      <c r="S293" s="13"/>
      <c r="T293" s="43"/>
    </row>
    <row r="294" spans="1:20" ht="12.75">
      <c r="A294" s="2"/>
      <c r="F294" s="2"/>
      <c r="G294" s="2"/>
      <c r="H294" s="2"/>
      <c r="I294" s="2"/>
      <c r="J294" s="13"/>
      <c r="K294" s="2"/>
      <c r="L294" s="2"/>
      <c r="M294" s="2"/>
      <c r="N294" s="2"/>
      <c r="O294" s="2"/>
      <c r="P294" s="2"/>
      <c r="Q294" s="2"/>
      <c r="R294" s="2"/>
      <c r="S294" s="13"/>
      <c r="T294" s="43"/>
    </row>
    <row r="295" spans="1:20" ht="12.75">
      <c r="A295" s="2"/>
      <c r="F295" s="2"/>
      <c r="G295" s="2"/>
      <c r="H295" s="2"/>
      <c r="I295" s="2"/>
      <c r="J295" s="13"/>
      <c r="K295" s="2"/>
      <c r="L295" s="2"/>
      <c r="M295" s="2"/>
      <c r="N295" s="2"/>
      <c r="O295" s="2"/>
      <c r="P295" s="2"/>
      <c r="Q295" s="2"/>
      <c r="R295" s="2"/>
      <c r="S295" s="13"/>
      <c r="T295" s="43"/>
    </row>
    <row r="296" spans="1:20" ht="12.75">
      <c r="A296" s="2"/>
      <c r="F296" s="2"/>
      <c r="G296" s="2"/>
      <c r="H296" s="2"/>
      <c r="I296" s="2"/>
      <c r="J296" s="13"/>
      <c r="K296" s="2"/>
      <c r="L296" s="2"/>
      <c r="M296" s="2"/>
      <c r="N296" s="2"/>
      <c r="O296" s="2"/>
      <c r="P296" s="2"/>
      <c r="Q296" s="2"/>
      <c r="R296" s="2"/>
      <c r="S296" s="13"/>
      <c r="T296" s="43"/>
    </row>
    <row r="297" spans="1:20" ht="12.75">
      <c r="A297" s="2"/>
      <c r="F297" s="2"/>
      <c r="G297" s="2"/>
      <c r="H297" s="2"/>
      <c r="I297" s="2"/>
      <c r="J297" s="13"/>
      <c r="K297" s="2"/>
      <c r="L297" s="2"/>
      <c r="M297" s="2"/>
      <c r="N297" s="2"/>
      <c r="O297" s="2"/>
      <c r="P297" s="2"/>
      <c r="Q297" s="2"/>
      <c r="R297" s="2"/>
      <c r="S297" s="13"/>
      <c r="T297" s="43"/>
    </row>
    <row r="298" spans="1:20" ht="12.75">
      <c r="A298" s="2"/>
      <c r="F298" s="2"/>
      <c r="G298" s="2"/>
      <c r="H298" s="2"/>
      <c r="I298" s="2"/>
      <c r="J298" s="13"/>
      <c r="K298" s="2"/>
      <c r="L298" s="2"/>
      <c r="M298" s="2"/>
      <c r="N298" s="2"/>
      <c r="O298" s="2"/>
      <c r="P298" s="2"/>
      <c r="Q298" s="2"/>
      <c r="R298" s="2"/>
      <c r="S298" s="13"/>
      <c r="T298" s="43"/>
    </row>
    <row r="299" spans="1:20" ht="12.75">
      <c r="A299" s="2"/>
      <c r="F299" s="2"/>
      <c r="G299" s="2"/>
      <c r="H299" s="2"/>
      <c r="I299" s="2"/>
      <c r="J299" s="13"/>
      <c r="K299" s="2"/>
      <c r="L299" s="2"/>
      <c r="M299" s="2"/>
      <c r="N299" s="2"/>
      <c r="O299" s="2"/>
      <c r="P299" s="2"/>
      <c r="Q299" s="2"/>
      <c r="R299" s="2"/>
      <c r="S299" s="13"/>
      <c r="T299" s="43"/>
    </row>
    <row r="300" spans="1:20" ht="12.75">
      <c r="A300" s="2"/>
      <c r="F300" s="2"/>
      <c r="G300" s="2"/>
      <c r="H300" s="2"/>
      <c r="I300" s="2"/>
      <c r="J300" s="13"/>
      <c r="K300" s="2"/>
      <c r="L300" s="2"/>
      <c r="M300" s="2"/>
      <c r="N300" s="2"/>
      <c r="O300" s="2"/>
      <c r="P300" s="2"/>
      <c r="Q300" s="2"/>
      <c r="R300" s="2"/>
      <c r="S300" s="13"/>
      <c r="T300" s="43"/>
    </row>
    <row r="301" spans="1:20" ht="12.75">
      <c r="A301" s="2"/>
      <c r="F301" s="2"/>
      <c r="G301" s="2"/>
      <c r="H301" s="2"/>
      <c r="I301" s="2"/>
      <c r="J301" s="13"/>
      <c r="K301" s="2"/>
      <c r="L301" s="2"/>
      <c r="M301" s="2"/>
      <c r="N301" s="2"/>
      <c r="O301" s="2"/>
      <c r="P301" s="2"/>
      <c r="Q301" s="2"/>
      <c r="R301" s="2"/>
      <c r="S301" s="13"/>
      <c r="T301" s="43"/>
    </row>
    <row r="302" spans="1:20" ht="12.75">
      <c r="A302" s="2"/>
      <c r="F302" s="2"/>
      <c r="G302" s="2"/>
      <c r="H302" s="2"/>
      <c r="I302" s="2"/>
      <c r="J302" s="13"/>
      <c r="K302" s="2"/>
      <c r="L302" s="2"/>
      <c r="M302" s="2"/>
      <c r="N302" s="2"/>
      <c r="O302" s="2"/>
      <c r="P302" s="2"/>
      <c r="Q302" s="2"/>
      <c r="R302" s="2"/>
      <c r="S302" s="13"/>
      <c r="T302" s="43"/>
    </row>
    <row r="303" spans="1:20" ht="12.75">
      <c r="A303" s="2"/>
      <c r="F303" s="2"/>
      <c r="G303" s="2"/>
      <c r="H303" s="2"/>
      <c r="I303" s="2"/>
      <c r="J303" s="13"/>
      <c r="K303" s="2"/>
      <c r="L303" s="2"/>
      <c r="M303" s="2"/>
      <c r="N303" s="2"/>
      <c r="O303" s="2"/>
      <c r="P303" s="2"/>
      <c r="Q303" s="2"/>
      <c r="R303" s="2"/>
      <c r="S303" s="13"/>
      <c r="T303" s="43"/>
    </row>
    <row r="304" spans="1:20" ht="12.75">
      <c r="A304" s="2"/>
      <c r="F304" s="2"/>
      <c r="G304" s="2"/>
      <c r="H304" s="2"/>
      <c r="I304" s="2"/>
      <c r="J304" s="13"/>
      <c r="K304" s="2"/>
      <c r="L304" s="2"/>
      <c r="M304" s="2"/>
      <c r="N304" s="2"/>
      <c r="O304" s="2"/>
      <c r="P304" s="2"/>
      <c r="Q304" s="2"/>
      <c r="R304" s="2"/>
      <c r="S304" s="13"/>
      <c r="T304" s="43"/>
    </row>
    <row r="305" spans="1:20" ht="12.75">
      <c r="A305" s="2"/>
      <c r="F305" s="2"/>
      <c r="G305" s="2"/>
      <c r="H305" s="2"/>
      <c r="I305" s="2"/>
      <c r="J305" s="13"/>
      <c r="K305" s="2"/>
      <c r="L305" s="2"/>
      <c r="M305" s="2"/>
      <c r="N305" s="2"/>
      <c r="O305" s="2"/>
      <c r="P305" s="2"/>
      <c r="Q305" s="2"/>
      <c r="R305" s="2"/>
      <c r="S305" s="13"/>
      <c r="T305" s="43"/>
    </row>
    <row r="306" spans="1:20" ht="12.75">
      <c r="A306" s="2"/>
      <c r="F306" s="2"/>
      <c r="G306" s="2"/>
      <c r="H306" s="2"/>
      <c r="I306" s="2"/>
      <c r="J306" s="13"/>
      <c r="K306" s="2"/>
      <c r="L306" s="2"/>
      <c r="M306" s="2"/>
      <c r="N306" s="2"/>
      <c r="O306" s="2"/>
      <c r="P306" s="2"/>
      <c r="Q306" s="2"/>
      <c r="R306" s="2"/>
      <c r="S306" s="13"/>
      <c r="T306" s="43"/>
    </row>
    <row r="307" spans="1:20" ht="12.75">
      <c r="A307" s="2"/>
      <c r="F307" s="2"/>
      <c r="G307" s="2"/>
      <c r="H307" s="2"/>
      <c r="I307" s="2"/>
      <c r="J307" s="13"/>
      <c r="K307" s="2"/>
      <c r="L307" s="2"/>
      <c r="M307" s="2"/>
      <c r="N307" s="2"/>
      <c r="O307" s="2"/>
      <c r="P307" s="2"/>
      <c r="Q307" s="2"/>
      <c r="R307" s="2"/>
      <c r="S307" s="13"/>
      <c r="T307" s="43"/>
    </row>
    <row r="308" spans="1:20" ht="12.75">
      <c r="A308" s="2"/>
      <c r="F308" s="2"/>
      <c r="G308" s="2"/>
      <c r="H308" s="2"/>
      <c r="I308" s="2"/>
      <c r="J308" s="13"/>
      <c r="K308" s="2"/>
      <c r="L308" s="2"/>
      <c r="M308" s="2"/>
      <c r="N308" s="2"/>
      <c r="O308" s="2"/>
      <c r="P308" s="2"/>
      <c r="Q308" s="2"/>
      <c r="R308" s="2"/>
      <c r="S308" s="13"/>
      <c r="T308" s="43"/>
    </row>
    <row r="309" spans="1:20" ht="12.75">
      <c r="A309" s="2"/>
      <c r="F309" s="2"/>
      <c r="G309" s="2"/>
      <c r="H309" s="2"/>
      <c r="I309" s="2"/>
      <c r="J309" s="13"/>
      <c r="K309" s="2"/>
      <c r="L309" s="2"/>
      <c r="M309" s="2"/>
      <c r="N309" s="2"/>
      <c r="O309" s="2"/>
      <c r="P309" s="2"/>
      <c r="Q309" s="2"/>
      <c r="R309" s="2"/>
      <c r="S309" s="13"/>
      <c r="T309" s="43"/>
    </row>
    <row r="310" spans="1:20" ht="12.75">
      <c r="A310" s="2"/>
      <c r="F310" s="2"/>
      <c r="G310" s="2"/>
      <c r="H310" s="2"/>
      <c r="I310" s="2"/>
      <c r="J310" s="13"/>
      <c r="K310" s="2"/>
      <c r="L310" s="2"/>
      <c r="M310" s="2"/>
      <c r="N310" s="2"/>
      <c r="O310" s="2"/>
      <c r="P310" s="2"/>
      <c r="Q310" s="2"/>
      <c r="R310" s="2"/>
      <c r="S310" s="13"/>
      <c r="T310" s="43"/>
    </row>
    <row r="311" spans="1:20" ht="12.75">
      <c r="A311" s="2"/>
      <c r="F311" s="2"/>
      <c r="G311" s="2"/>
      <c r="H311" s="2"/>
      <c r="I311" s="2"/>
      <c r="J311" s="13"/>
      <c r="K311" s="2"/>
      <c r="L311" s="2"/>
      <c r="M311" s="2"/>
      <c r="N311" s="2"/>
      <c r="O311" s="2"/>
      <c r="P311" s="2"/>
      <c r="Q311" s="2"/>
      <c r="R311" s="2"/>
      <c r="S311" s="13"/>
      <c r="T311" s="43"/>
    </row>
    <row r="312" spans="1:20" ht="12.75">
      <c r="A312" s="2"/>
      <c r="F312" s="2"/>
      <c r="G312" s="2"/>
      <c r="H312" s="2"/>
      <c r="I312" s="2"/>
      <c r="J312" s="13"/>
      <c r="K312" s="2"/>
      <c r="L312" s="2"/>
      <c r="M312" s="2"/>
      <c r="N312" s="2"/>
      <c r="O312" s="2"/>
      <c r="P312" s="2"/>
      <c r="Q312" s="2"/>
      <c r="R312" s="2"/>
      <c r="S312" s="13"/>
      <c r="T312" s="43"/>
    </row>
    <row r="313" spans="1:20" ht="12.75">
      <c r="A313" s="2"/>
      <c r="F313" s="2"/>
      <c r="G313" s="2"/>
      <c r="H313" s="2"/>
      <c r="I313" s="2"/>
      <c r="J313" s="13"/>
      <c r="K313" s="2"/>
      <c r="L313" s="2"/>
      <c r="M313" s="2"/>
      <c r="N313" s="2"/>
      <c r="O313" s="2"/>
      <c r="P313" s="2"/>
      <c r="Q313" s="2"/>
      <c r="R313" s="2"/>
      <c r="S313" s="13"/>
      <c r="T313" s="43"/>
    </row>
    <row r="314" spans="1:20" ht="12.75">
      <c r="A314" s="2"/>
      <c r="F314" s="2"/>
      <c r="G314" s="2"/>
      <c r="H314" s="2"/>
      <c r="I314" s="2"/>
      <c r="J314" s="13"/>
      <c r="K314" s="2"/>
      <c r="L314" s="2"/>
      <c r="M314" s="2"/>
      <c r="N314" s="2"/>
      <c r="O314" s="2"/>
      <c r="P314" s="2"/>
      <c r="Q314" s="2"/>
      <c r="R314" s="2"/>
      <c r="S314" s="13"/>
      <c r="T314" s="43"/>
    </row>
    <row r="315" spans="1:20" ht="12.75">
      <c r="A315" s="2"/>
      <c r="F315" s="2"/>
      <c r="G315" s="2"/>
      <c r="H315" s="2"/>
      <c r="I315" s="2"/>
      <c r="J315" s="13"/>
      <c r="K315" s="2"/>
      <c r="L315" s="2"/>
      <c r="M315" s="2"/>
      <c r="N315" s="2"/>
      <c r="O315" s="2"/>
      <c r="P315" s="2"/>
      <c r="Q315" s="2"/>
      <c r="R315" s="2"/>
      <c r="S315" s="13"/>
      <c r="T315" s="43"/>
    </row>
    <row r="316" spans="1:20" ht="12.75">
      <c r="A316" s="2"/>
      <c r="F316" s="2"/>
      <c r="G316" s="2"/>
      <c r="H316" s="2"/>
      <c r="I316" s="2"/>
      <c r="J316" s="13"/>
      <c r="K316" s="2"/>
      <c r="L316" s="2"/>
      <c r="M316" s="2"/>
      <c r="N316" s="2"/>
      <c r="O316" s="2"/>
      <c r="P316" s="2"/>
      <c r="Q316" s="2"/>
      <c r="R316" s="2"/>
      <c r="S316" s="13"/>
      <c r="T316" s="43"/>
    </row>
    <row r="317" spans="1:20" ht="12.75">
      <c r="A317" s="2"/>
      <c r="F317" s="2"/>
      <c r="G317" s="2"/>
      <c r="H317" s="2"/>
      <c r="I317" s="2"/>
      <c r="J317" s="13"/>
      <c r="K317" s="2"/>
      <c r="L317" s="2"/>
      <c r="M317" s="2"/>
      <c r="N317" s="2"/>
      <c r="O317" s="2"/>
      <c r="P317" s="2"/>
      <c r="Q317" s="2"/>
      <c r="R317" s="2"/>
      <c r="S317" s="13"/>
      <c r="T317" s="43"/>
    </row>
    <row r="318" spans="1:20" ht="12.75">
      <c r="A318" s="2"/>
      <c r="F318" s="2"/>
      <c r="G318" s="2"/>
      <c r="H318" s="2"/>
      <c r="I318" s="2"/>
      <c r="J318" s="13"/>
      <c r="K318" s="2"/>
      <c r="L318" s="2"/>
      <c r="M318" s="2"/>
      <c r="N318" s="2"/>
      <c r="O318" s="2"/>
      <c r="P318" s="2"/>
      <c r="Q318" s="2"/>
      <c r="R318" s="2"/>
      <c r="S318" s="13"/>
      <c r="T318" s="43"/>
    </row>
    <row r="319" spans="1:20" ht="12.75">
      <c r="A319" s="2"/>
      <c r="F319" s="2"/>
      <c r="G319" s="2"/>
      <c r="H319" s="2"/>
      <c r="I319" s="2"/>
      <c r="J319" s="13"/>
      <c r="K319" s="2"/>
      <c r="L319" s="2"/>
      <c r="M319" s="2"/>
      <c r="N319" s="2"/>
      <c r="O319" s="2"/>
      <c r="P319" s="2"/>
      <c r="Q319" s="2"/>
      <c r="R319" s="2"/>
      <c r="S319" s="13"/>
      <c r="T319" s="43"/>
    </row>
    <row r="320" spans="1:20" ht="12.75">
      <c r="A320" s="2"/>
      <c r="F320" s="2"/>
      <c r="G320" s="2"/>
      <c r="H320" s="2"/>
      <c r="I320" s="2"/>
      <c r="J320" s="13"/>
      <c r="K320" s="2"/>
      <c r="L320" s="2"/>
      <c r="M320" s="2"/>
      <c r="N320" s="2"/>
      <c r="O320" s="2"/>
      <c r="P320" s="2"/>
      <c r="Q320" s="2"/>
      <c r="R320" s="2"/>
      <c r="S320" s="13"/>
      <c r="T320" s="43"/>
    </row>
    <row r="321" spans="1:20" ht="12.75">
      <c r="A321" s="2"/>
      <c r="F321" s="2"/>
      <c r="G321" s="2"/>
      <c r="H321" s="2"/>
      <c r="I321" s="2"/>
      <c r="J321" s="13"/>
      <c r="K321" s="2"/>
      <c r="L321" s="2"/>
      <c r="M321" s="2"/>
      <c r="N321" s="2"/>
      <c r="O321" s="2"/>
      <c r="P321" s="2"/>
      <c r="Q321" s="2"/>
      <c r="R321" s="2"/>
      <c r="S321" s="13"/>
      <c r="T321" s="43"/>
    </row>
    <row r="322" spans="1:20" ht="12.75">
      <c r="A322" s="2"/>
      <c r="F322" s="2"/>
      <c r="G322" s="2"/>
      <c r="H322" s="2"/>
      <c r="I322" s="2"/>
      <c r="J322" s="13"/>
      <c r="K322" s="2"/>
      <c r="L322" s="2"/>
      <c r="M322" s="2"/>
      <c r="N322" s="2"/>
      <c r="O322" s="2"/>
      <c r="P322" s="2"/>
      <c r="Q322" s="2"/>
      <c r="R322" s="2"/>
      <c r="S322" s="13"/>
      <c r="T322" s="43"/>
    </row>
    <row r="323" spans="1:20" ht="12.75">
      <c r="A323" s="2"/>
      <c r="F323" s="2"/>
      <c r="G323" s="2"/>
      <c r="H323" s="2"/>
      <c r="I323" s="2"/>
      <c r="J323" s="13"/>
      <c r="K323" s="2"/>
      <c r="L323" s="2"/>
      <c r="M323" s="2"/>
      <c r="N323" s="2"/>
      <c r="O323" s="2"/>
      <c r="P323" s="2"/>
      <c r="Q323" s="2"/>
      <c r="R323" s="2"/>
      <c r="S323" s="13"/>
      <c r="T323" s="43"/>
    </row>
    <row r="324" spans="1:20" ht="12.75">
      <c r="A324" s="2"/>
      <c r="F324" s="2"/>
      <c r="G324" s="2"/>
      <c r="H324" s="2"/>
      <c r="I324" s="2"/>
      <c r="J324" s="13"/>
      <c r="K324" s="2"/>
      <c r="L324" s="2"/>
      <c r="M324" s="2"/>
      <c r="N324" s="2"/>
      <c r="O324" s="2"/>
      <c r="P324" s="2"/>
      <c r="Q324" s="2"/>
      <c r="R324" s="2"/>
      <c r="S324" s="13"/>
      <c r="T324" s="43"/>
    </row>
    <row r="325" spans="1:20" ht="12.75">
      <c r="A325" s="2"/>
      <c r="F325" s="2"/>
      <c r="G325" s="2"/>
      <c r="H325" s="2"/>
      <c r="I325" s="2"/>
      <c r="J325" s="13"/>
      <c r="K325" s="2"/>
      <c r="L325" s="2"/>
      <c r="M325" s="2"/>
      <c r="N325" s="2"/>
      <c r="O325" s="2"/>
      <c r="P325" s="2"/>
      <c r="Q325" s="2"/>
      <c r="R325" s="2"/>
      <c r="S325" s="13"/>
      <c r="T325" s="43"/>
    </row>
    <row r="326" spans="1:20" ht="12.75">
      <c r="A326" s="2"/>
      <c r="F326" s="2"/>
      <c r="G326" s="2"/>
      <c r="H326" s="2"/>
      <c r="I326" s="2"/>
      <c r="J326" s="13"/>
      <c r="K326" s="2"/>
      <c r="L326" s="2"/>
      <c r="M326" s="2"/>
      <c r="N326" s="2"/>
      <c r="O326" s="2"/>
      <c r="P326" s="2"/>
      <c r="Q326" s="2"/>
      <c r="R326" s="2"/>
      <c r="S326" s="13"/>
      <c r="T326" s="43"/>
    </row>
    <row r="327" spans="1:20" ht="12.75">
      <c r="A327" s="2"/>
      <c r="F327" s="2"/>
      <c r="G327" s="2"/>
      <c r="H327" s="2"/>
      <c r="I327" s="2"/>
      <c r="J327" s="13"/>
      <c r="K327" s="2"/>
      <c r="L327" s="2"/>
      <c r="M327" s="2"/>
      <c r="N327" s="2"/>
      <c r="O327" s="2"/>
      <c r="P327" s="2"/>
      <c r="Q327" s="2"/>
      <c r="R327" s="2"/>
      <c r="S327" s="13"/>
      <c r="T327" s="43"/>
    </row>
    <row r="328" spans="1:20" ht="12.75">
      <c r="A328" s="2"/>
      <c r="F328" s="2"/>
      <c r="G328" s="2"/>
      <c r="H328" s="2"/>
      <c r="I328" s="2"/>
      <c r="J328" s="13"/>
      <c r="K328" s="2"/>
      <c r="L328" s="2"/>
      <c r="M328" s="2"/>
      <c r="N328" s="2"/>
      <c r="O328" s="2"/>
      <c r="P328" s="2"/>
      <c r="Q328" s="2"/>
      <c r="R328" s="2"/>
      <c r="S328" s="13"/>
      <c r="T328" s="43"/>
    </row>
    <row r="329" spans="1:20" ht="12.75">
      <c r="A329" s="2"/>
      <c r="F329" s="2"/>
      <c r="G329" s="2"/>
      <c r="H329" s="2"/>
      <c r="I329" s="2"/>
      <c r="J329" s="13"/>
      <c r="K329" s="2"/>
      <c r="L329" s="2"/>
      <c r="M329" s="2"/>
      <c r="N329" s="2"/>
      <c r="O329" s="2"/>
      <c r="P329" s="2"/>
      <c r="Q329" s="2"/>
      <c r="R329" s="2"/>
      <c r="S329" s="13"/>
      <c r="T329" s="43"/>
    </row>
    <row r="330" spans="1:20" ht="12.75">
      <c r="A330" s="2"/>
      <c r="F330" s="2"/>
      <c r="G330" s="2"/>
      <c r="H330" s="2"/>
      <c r="I330" s="2"/>
      <c r="J330" s="13"/>
      <c r="K330" s="2"/>
      <c r="L330" s="2"/>
      <c r="M330" s="2"/>
      <c r="N330" s="2"/>
      <c r="O330" s="2"/>
      <c r="P330" s="2"/>
      <c r="Q330" s="2"/>
      <c r="R330" s="2"/>
      <c r="S330" s="13"/>
      <c r="T330" s="43"/>
    </row>
    <row r="331" spans="1:20" ht="12.75">
      <c r="A331" s="2"/>
      <c r="F331" s="2"/>
      <c r="G331" s="2"/>
      <c r="H331" s="2"/>
      <c r="I331" s="2"/>
      <c r="J331" s="13"/>
      <c r="K331" s="2"/>
      <c r="L331" s="2"/>
      <c r="M331" s="2"/>
      <c r="N331" s="2"/>
      <c r="O331" s="2"/>
      <c r="P331" s="2"/>
      <c r="Q331" s="2"/>
      <c r="R331" s="2"/>
      <c r="S331" s="13"/>
      <c r="T331" s="43"/>
    </row>
    <row r="332" spans="1:20" ht="12.75">
      <c r="A332" s="2"/>
      <c r="F332" s="2"/>
      <c r="G332" s="2"/>
      <c r="H332" s="2"/>
      <c r="I332" s="2"/>
      <c r="J332" s="13"/>
      <c r="K332" s="2"/>
      <c r="L332" s="2"/>
      <c r="M332" s="2"/>
      <c r="N332" s="2"/>
      <c r="O332" s="2"/>
      <c r="P332" s="2"/>
      <c r="Q332" s="2"/>
      <c r="R332" s="2"/>
      <c r="S332" s="13"/>
      <c r="T332" s="43"/>
    </row>
    <row r="333" spans="1:20" ht="12.75">
      <c r="A333" s="2"/>
      <c r="F333" s="2"/>
      <c r="G333" s="2"/>
      <c r="H333" s="2"/>
      <c r="I333" s="2"/>
      <c r="J333" s="13"/>
      <c r="K333" s="2"/>
      <c r="L333" s="2"/>
      <c r="M333" s="2"/>
      <c r="N333" s="2"/>
      <c r="O333" s="2"/>
      <c r="P333" s="2"/>
      <c r="Q333" s="2"/>
      <c r="R333" s="2"/>
      <c r="S333" s="13"/>
      <c r="T333" s="43"/>
    </row>
    <row r="334" spans="1:20" ht="12.75">
      <c r="A334" s="2"/>
      <c r="F334" s="2"/>
      <c r="G334" s="2"/>
      <c r="H334" s="2"/>
      <c r="I334" s="2"/>
      <c r="J334" s="13"/>
      <c r="K334" s="2"/>
      <c r="L334" s="2"/>
      <c r="M334" s="2"/>
      <c r="N334" s="2"/>
      <c r="O334" s="2"/>
      <c r="P334" s="2"/>
      <c r="Q334" s="2"/>
      <c r="R334" s="2"/>
      <c r="S334" s="13"/>
      <c r="T334" s="43"/>
    </row>
    <row r="335" spans="1:20" ht="12.75">
      <c r="A335" s="2"/>
      <c r="F335" s="2"/>
      <c r="G335" s="2"/>
      <c r="H335" s="2"/>
      <c r="I335" s="2"/>
      <c r="J335" s="13"/>
      <c r="K335" s="2"/>
      <c r="L335" s="2"/>
      <c r="M335" s="2"/>
      <c r="N335" s="2"/>
      <c r="O335" s="2"/>
      <c r="P335" s="2"/>
      <c r="Q335" s="2"/>
      <c r="R335" s="2"/>
      <c r="S335" s="13"/>
      <c r="T335" s="43"/>
    </row>
    <row r="336" spans="1:20" ht="12.75">
      <c r="A336" s="2"/>
      <c r="F336" s="2"/>
      <c r="G336" s="2"/>
      <c r="H336" s="2"/>
      <c r="I336" s="2"/>
      <c r="J336" s="13"/>
      <c r="K336" s="2"/>
      <c r="L336" s="2"/>
      <c r="M336" s="2"/>
      <c r="N336" s="2"/>
      <c r="O336" s="2"/>
      <c r="P336" s="2"/>
      <c r="Q336" s="2"/>
      <c r="R336" s="2"/>
      <c r="S336" s="13"/>
      <c r="T336" s="43"/>
    </row>
    <row r="337" spans="1:20" ht="12.75">
      <c r="A337" s="2"/>
      <c r="F337" s="2"/>
      <c r="G337" s="2"/>
      <c r="H337" s="2"/>
      <c r="I337" s="2"/>
      <c r="J337" s="13"/>
      <c r="K337" s="2"/>
      <c r="L337" s="2"/>
      <c r="M337" s="2"/>
      <c r="N337" s="2"/>
      <c r="O337" s="2"/>
      <c r="P337" s="2"/>
      <c r="Q337" s="2"/>
      <c r="R337" s="2"/>
      <c r="S337" s="13"/>
      <c r="T337" s="43"/>
    </row>
    <row r="338" spans="1:20" ht="12.75">
      <c r="A338" s="2"/>
      <c r="F338" s="2"/>
      <c r="G338" s="2"/>
      <c r="H338" s="2"/>
      <c r="I338" s="2"/>
      <c r="J338" s="13"/>
      <c r="K338" s="2"/>
      <c r="L338" s="2"/>
      <c r="M338" s="2"/>
      <c r="N338" s="2"/>
      <c r="O338" s="2"/>
      <c r="P338" s="2"/>
      <c r="Q338" s="2"/>
      <c r="R338" s="2"/>
      <c r="S338" s="13"/>
      <c r="T338" s="43"/>
    </row>
    <row r="339" spans="1:20" ht="12.75">
      <c r="A339" s="2"/>
      <c r="F339" s="2"/>
      <c r="G339" s="2"/>
      <c r="H339" s="2"/>
      <c r="I339" s="2"/>
      <c r="J339" s="13"/>
      <c r="K339" s="2"/>
      <c r="L339" s="2"/>
      <c r="M339" s="2"/>
      <c r="N339" s="2"/>
      <c r="O339" s="2"/>
      <c r="P339" s="2"/>
      <c r="Q339" s="2"/>
      <c r="R339" s="2"/>
      <c r="S339" s="13"/>
      <c r="T339" s="43"/>
    </row>
    <row r="340" spans="1:20" ht="12.75">
      <c r="A340" s="2"/>
      <c r="F340" s="2"/>
      <c r="G340" s="2"/>
      <c r="H340" s="2"/>
      <c r="I340" s="2"/>
      <c r="J340" s="13"/>
      <c r="K340" s="2"/>
      <c r="L340" s="2"/>
      <c r="M340" s="2"/>
      <c r="N340" s="2"/>
      <c r="O340" s="2"/>
      <c r="P340" s="2"/>
      <c r="Q340" s="2"/>
      <c r="R340" s="2"/>
      <c r="S340" s="13"/>
      <c r="T340" s="43"/>
    </row>
    <row r="341" spans="1:20" ht="12.75">
      <c r="A341" s="2"/>
      <c r="F341" s="2"/>
      <c r="G341" s="2"/>
      <c r="H341" s="2"/>
      <c r="I341" s="2"/>
      <c r="J341" s="13"/>
      <c r="K341" s="2"/>
      <c r="L341" s="2"/>
      <c r="M341" s="2"/>
      <c r="N341" s="2"/>
      <c r="O341" s="2"/>
      <c r="P341" s="2"/>
      <c r="Q341" s="2"/>
      <c r="R341" s="2"/>
      <c r="S341" s="13"/>
      <c r="T341" s="43"/>
    </row>
    <row r="342" spans="1:20" ht="12.75">
      <c r="A342" s="2"/>
      <c r="F342" s="2"/>
      <c r="G342" s="2"/>
      <c r="H342" s="2"/>
      <c r="I342" s="2"/>
      <c r="J342" s="13"/>
      <c r="K342" s="2"/>
      <c r="L342" s="2"/>
      <c r="M342" s="2"/>
      <c r="N342" s="2"/>
      <c r="O342" s="2"/>
      <c r="P342" s="2"/>
      <c r="Q342" s="2"/>
      <c r="R342" s="2"/>
      <c r="S342" s="13"/>
      <c r="T342" s="43"/>
    </row>
    <row r="343" spans="1:20" ht="12.75">
      <c r="A343" s="2"/>
      <c r="F343" s="2"/>
      <c r="G343" s="2"/>
      <c r="H343" s="2"/>
      <c r="I343" s="2"/>
      <c r="J343" s="13"/>
      <c r="K343" s="2"/>
      <c r="L343" s="2"/>
      <c r="M343" s="2"/>
      <c r="N343" s="2"/>
      <c r="O343" s="2"/>
      <c r="P343" s="2"/>
      <c r="Q343" s="2"/>
      <c r="R343" s="2"/>
      <c r="S343" s="13"/>
      <c r="T343" s="43"/>
    </row>
    <row r="344" spans="1:20" ht="12.75">
      <c r="A344" s="2"/>
      <c r="F344" s="2"/>
      <c r="G344" s="2"/>
      <c r="H344" s="2"/>
      <c r="I344" s="2"/>
      <c r="J344" s="13"/>
      <c r="K344" s="2"/>
      <c r="L344" s="2"/>
      <c r="M344" s="2"/>
      <c r="N344" s="2"/>
      <c r="O344" s="2"/>
      <c r="P344" s="2"/>
      <c r="Q344" s="2"/>
      <c r="R344" s="2"/>
      <c r="S344" s="13"/>
      <c r="T344" s="43"/>
    </row>
    <row r="345" spans="1:20" ht="12.75">
      <c r="A345" s="2"/>
      <c r="F345" s="2"/>
      <c r="G345" s="2"/>
      <c r="H345" s="2"/>
      <c r="I345" s="2"/>
      <c r="J345" s="13"/>
      <c r="K345" s="2"/>
      <c r="L345" s="2"/>
      <c r="M345" s="2"/>
      <c r="N345" s="2"/>
      <c r="O345" s="2"/>
      <c r="P345" s="2"/>
      <c r="Q345" s="2"/>
      <c r="R345" s="2"/>
      <c r="S345" s="13"/>
      <c r="T345" s="43"/>
    </row>
    <row r="346" spans="1:20" ht="12.75">
      <c r="A346" s="2"/>
      <c r="F346" s="2"/>
      <c r="G346" s="2"/>
      <c r="H346" s="2"/>
      <c r="I346" s="2"/>
      <c r="J346" s="13"/>
      <c r="K346" s="2"/>
      <c r="L346" s="2"/>
      <c r="M346" s="2"/>
      <c r="N346" s="2"/>
      <c r="O346" s="2"/>
      <c r="P346" s="2"/>
      <c r="Q346" s="2"/>
      <c r="R346" s="2"/>
      <c r="S346" s="13"/>
      <c r="T346" s="43"/>
    </row>
    <row r="347" spans="1:20" ht="12.75">
      <c r="A347" s="2"/>
      <c r="F347" s="2"/>
      <c r="G347" s="2"/>
      <c r="H347" s="2"/>
      <c r="I347" s="2"/>
      <c r="J347" s="13"/>
      <c r="K347" s="2"/>
      <c r="L347" s="2"/>
      <c r="M347" s="2"/>
      <c r="N347" s="2"/>
      <c r="O347" s="2"/>
      <c r="P347" s="2"/>
      <c r="Q347" s="2"/>
      <c r="R347" s="2"/>
      <c r="S347" s="13"/>
      <c r="T347" s="43"/>
    </row>
    <row r="348" spans="1:20" ht="12.75">
      <c r="A348" s="2"/>
      <c r="F348" s="2"/>
      <c r="G348" s="2"/>
      <c r="H348" s="2"/>
      <c r="I348" s="2"/>
      <c r="J348" s="13"/>
      <c r="K348" s="2"/>
      <c r="L348" s="2"/>
      <c r="M348" s="2"/>
      <c r="N348" s="2"/>
      <c r="O348" s="2"/>
      <c r="P348" s="2"/>
      <c r="Q348" s="2"/>
      <c r="R348" s="2"/>
      <c r="S348" s="13"/>
      <c r="T348" s="43"/>
    </row>
    <row r="349" spans="1:20" ht="12.75">
      <c r="A349" s="2"/>
      <c r="F349" s="2"/>
      <c r="G349" s="2"/>
      <c r="H349" s="2"/>
      <c r="I349" s="2"/>
      <c r="J349" s="13"/>
      <c r="K349" s="2"/>
      <c r="L349" s="2"/>
      <c r="M349" s="2"/>
      <c r="N349" s="2"/>
      <c r="O349" s="2"/>
      <c r="P349" s="2"/>
      <c r="Q349" s="2"/>
      <c r="R349" s="2"/>
      <c r="S349" s="13"/>
      <c r="T349" s="43"/>
    </row>
    <row r="350" spans="1:20" ht="12.75">
      <c r="A350" s="2"/>
      <c r="F350" s="2"/>
      <c r="G350" s="2"/>
      <c r="H350" s="2"/>
      <c r="I350" s="2"/>
      <c r="J350" s="13"/>
      <c r="K350" s="2"/>
      <c r="L350" s="2"/>
      <c r="M350" s="2"/>
      <c r="N350" s="2"/>
      <c r="O350" s="2"/>
      <c r="P350" s="2"/>
      <c r="Q350" s="2"/>
      <c r="R350" s="2"/>
      <c r="S350" s="13"/>
      <c r="T350" s="43"/>
    </row>
    <row r="351" spans="1:20" ht="12.75">
      <c r="A351" s="2"/>
      <c r="F351" s="2"/>
      <c r="G351" s="2"/>
      <c r="H351" s="2"/>
      <c r="I351" s="2"/>
      <c r="J351" s="13"/>
      <c r="K351" s="2"/>
      <c r="L351" s="2"/>
      <c r="M351" s="2"/>
      <c r="N351" s="2"/>
      <c r="O351" s="2"/>
      <c r="P351" s="2"/>
      <c r="Q351" s="2"/>
      <c r="R351" s="2"/>
      <c r="S351" s="13"/>
      <c r="T351" s="43"/>
    </row>
    <row r="352" spans="1:20" ht="12.75">
      <c r="A352" s="2"/>
      <c r="F352" s="2"/>
      <c r="G352" s="2"/>
      <c r="H352" s="2"/>
      <c r="I352" s="2"/>
      <c r="J352" s="13"/>
      <c r="K352" s="2"/>
      <c r="L352" s="2"/>
      <c r="M352" s="2"/>
      <c r="N352" s="2"/>
      <c r="O352" s="2"/>
      <c r="P352" s="2"/>
      <c r="Q352" s="2"/>
      <c r="R352" s="2"/>
      <c r="S352" s="13"/>
      <c r="T352" s="43"/>
    </row>
    <row r="353" spans="1:20" ht="12.75">
      <c r="A353" s="2"/>
      <c r="F353" s="2"/>
      <c r="G353" s="2"/>
      <c r="H353" s="2"/>
      <c r="I353" s="2"/>
      <c r="J353" s="13"/>
      <c r="K353" s="2"/>
      <c r="L353" s="2"/>
      <c r="M353" s="2"/>
      <c r="N353" s="2"/>
      <c r="O353" s="2"/>
      <c r="P353" s="2"/>
      <c r="Q353" s="2"/>
      <c r="R353" s="2"/>
      <c r="S353" s="13"/>
      <c r="T353" s="43"/>
    </row>
    <row r="354" spans="1:20" ht="12.75">
      <c r="A354" s="2"/>
      <c r="F354" s="2"/>
      <c r="G354" s="2"/>
      <c r="H354" s="2"/>
      <c r="I354" s="2"/>
      <c r="J354" s="13"/>
      <c r="K354" s="2"/>
      <c r="L354" s="2"/>
      <c r="M354" s="2"/>
      <c r="N354" s="2"/>
      <c r="O354" s="2"/>
      <c r="P354" s="2"/>
      <c r="Q354" s="2"/>
      <c r="R354" s="2"/>
      <c r="S354" s="13"/>
      <c r="T354" s="43"/>
    </row>
    <row r="355" spans="1:20" ht="12.75">
      <c r="A355" s="2"/>
      <c r="F355" s="2"/>
      <c r="G355" s="2"/>
      <c r="H355" s="2"/>
      <c r="I355" s="2"/>
      <c r="J355" s="13"/>
      <c r="K355" s="2"/>
      <c r="L355" s="2"/>
      <c r="M355" s="2"/>
      <c r="N355" s="2"/>
      <c r="O355" s="2"/>
      <c r="P355" s="2"/>
      <c r="Q355" s="2"/>
      <c r="R355" s="2"/>
      <c r="S355" s="13"/>
      <c r="T355" s="43"/>
    </row>
    <row r="356" spans="1:20" ht="12.75">
      <c r="A356" s="2"/>
      <c r="F356" s="2"/>
      <c r="G356" s="2"/>
      <c r="H356" s="2"/>
      <c r="I356" s="2"/>
      <c r="J356" s="13"/>
      <c r="K356" s="2"/>
      <c r="L356" s="2"/>
      <c r="M356" s="2"/>
      <c r="N356" s="2"/>
      <c r="O356" s="2"/>
      <c r="P356" s="2"/>
      <c r="Q356" s="2"/>
      <c r="R356" s="2"/>
      <c r="S356" s="13"/>
      <c r="T356" s="43"/>
    </row>
    <row r="357" spans="1:20" ht="12.75">
      <c r="A357" s="2"/>
      <c r="F357" s="2"/>
      <c r="G357" s="2"/>
      <c r="H357" s="2"/>
      <c r="I357" s="2"/>
      <c r="J357" s="13"/>
      <c r="K357" s="2"/>
      <c r="L357" s="2"/>
      <c r="M357" s="2"/>
      <c r="N357" s="2"/>
      <c r="O357" s="2"/>
      <c r="P357" s="2"/>
      <c r="Q357" s="2"/>
      <c r="R357" s="2"/>
      <c r="S357" s="13"/>
      <c r="T357" s="43"/>
    </row>
    <row r="358" spans="1:20" ht="12.75">
      <c r="A358" s="2"/>
      <c r="F358" s="2"/>
      <c r="G358" s="2"/>
      <c r="H358" s="2"/>
      <c r="I358" s="2"/>
      <c r="J358" s="13"/>
      <c r="K358" s="2"/>
      <c r="L358" s="2"/>
      <c r="M358" s="2"/>
      <c r="N358" s="2"/>
      <c r="O358" s="2"/>
      <c r="P358" s="2"/>
      <c r="Q358" s="2"/>
      <c r="R358" s="2"/>
      <c r="S358" s="13"/>
      <c r="T358" s="43"/>
    </row>
    <row r="359" spans="1:20" ht="12.75">
      <c r="A359" s="2"/>
      <c r="F359" s="2"/>
      <c r="G359" s="2"/>
      <c r="H359" s="2"/>
      <c r="I359" s="2"/>
      <c r="J359" s="13"/>
      <c r="K359" s="2"/>
      <c r="L359" s="2"/>
      <c r="M359" s="2"/>
      <c r="N359" s="2"/>
      <c r="O359" s="2"/>
      <c r="P359" s="2"/>
      <c r="Q359" s="2"/>
      <c r="R359" s="2"/>
      <c r="S359" s="13"/>
      <c r="T359" s="43"/>
    </row>
    <row r="360" spans="1:20" ht="12.75">
      <c r="A360" s="2"/>
      <c r="F360" s="2"/>
      <c r="G360" s="2"/>
      <c r="H360" s="2"/>
      <c r="I360" s="2"/>
      <c r="J360" s="13"/>
      <c r="K360" s="2"/>
      <c r="L360" s="2"/>
      <c r="M360" s="2"/>
      <c r="N360" s="2"/>
      <c r="O360" s="2"/>
      <c r="P360" s="2"/>
      <c r="Q360" s="2"/>
      <c r="R360" s="2"/>
      <c r="S360" s="13"/>
      <c r="T360" s="43"/>
    </row>
    <row r="361" spans="1:20" ht="12.75">
      <c r="A361" s="2"/>
      <c r="F361" s="2"/>
      <c r="G361" s="2"/>
      <c r="H361" s="2"/>
      <c r="I361" s="2"/>
      <c r="J361" s="13"/>
      <c r="K361" s="2"/>
      <c r="L361" s="2"/>
      <c r="M361" s="2"/>
      <c r="N361" s="2"/>
      <c r="O361" s="2"/>
      <c r="P361" s="2"/>
      <c r="Q361" s="2"/>
      <c r="R361" s="2"/>
      <c r="S361" s="13"/>
      <c r="T361" s="43"/>
    </row>
    <row r="362" spans="1:20" ht="12.75">
      <c r="A362" s="2"/>
      <c r="F362" s="2"/>
      <c r="G362" s="2"/>
      <c r="H362" s="2"/>
      <c r="I362" s="2"/>
      <c r="J362" s="13"/>
      <c r="K362" s="2"/>
      <c r="L362" s="2"/>
      <c r="M362" s="2"/>
      <c r="N362" s="2"/>
      <c r="O362" s="2"/>
      <c r="P362" s="2"/>
      <c r="Q362" s="2"/>
      <c r="R362" s="2"/>
      <c r="S362" s="13"/>
      <c r="T362" s="43"/>
    </row>
    <row r="363" spans="1:20" ht="12.75">
      <c r="A363" s="2"/>
      <c r="F363" s="2"/>
      <c r="G363" s="2"/>
      <c r="H363" s="2"/>
      <c r="I363" s="2"/>
      <c r="J363" s="13"/>
      <c r="K363" s="2"/>
      <c r="L363" s="2"/>
      <c r="M363" s="2"/>
      <c r="N363" s="2"/>
      <c r="O363" s="2"/>
      <c r="P363" s="2"/>
      <c r="Q363" s="2"/>
      <c r="R363" s="2"/>
      <c r="S363" s="13"/>
      <c r="T363" s="43"/>
    </row>
    <row r="364" spans="1:20" ht="12.75">
      <c r="A364" s="2"/>
      <c r="F364" s="2"/>
      <c r="G364" s="2"/>
      <c r="H364" s="2"/>
      <c r="I364" s="2"/>
      <c r="J364" s="13"/>
      <c r="K364" s="2"/>
      <c r="L364" s="2"/>
      <c r="M364" s="2"/>
      <c r="N364" s="2"/>
      <c r="O364" s="2"/>
      <c r="P364" s="2"/>
      <c r="Q364" s="2"/>
      <c r="R364" s="2"/>
      <c r="S364" s="13"/>
      <c r="T364" s="43"/>
    </row>
    <row r="365" spans="1:20" ht="12.75">
      <c r="A365" s="2"/>
      <c r="F365" s="2"/>
      <c r="G365" s="2"/>
      <c r="H365" s="2"/>
      <c r="I365" s="2"/>
      <c r="J365" s="13"/>
      <c r="K365" s="2"/>
      <c r="L365" s="2"/>
      <c r="M365" s="2"/>
      <c r="N365" s="2"/>
      <c r="O365" s="2"/>
      <c r="P365" s="2"/>
      <c r="Q365" s="2"/>
      <c r="R365" s="2"/>
      <c r="S365" s="13"/>
      <c r="T365" s="43"/>
    </row>
    <row r="366" spans="1:20" ht="12.75">
      <c r="A366" s="2"/>
      <c r="F366" s="2"/>
      <c r="G366" s="2"/>
      <c r="H366" s="2"/>
      <c r="I366" s="2"/>
      <c r="J366" s="13"/>
      <c r="K366" s="2"/>
      <c r="L366" s="2"/>
      <c r="M366" s="2"/>
      <c r="N366" s="2"/>
      <c r="O366" s="2"/>
      <c r="P366" s="2"/>
      <c r="Q366" s="2"/>
      <c r="R366" s="2"/>
      <c r="S366" s="13"/>
      <c r="T366" s="43"/>
    </row>
    <row r="367" spans="1:20" ht="12.75">
      <c r="A367" s="2"/>
      <c r="F367" s="2"/>
      <c r="G367" s="2"/>
      <c r="H367" s="2"/>
      <c r="I367" s="2"/>
      <c r="J367" s="13"/>
      <c r="K367" s="2"/>
      <c r="L367" s="2"/>
      <c r="M367" s="2"/>
      <c r="N367" s="2"/>
      <c r="O367" s="2"/>
      <c r="P367" s="2"/>
      <c r="Q367" s="2"/>
      <c r="R367" s="2"/>
      <c r="S367" s="13"/>
      <c r="T367" s="43"/>
    </row>
    <row r="368" spans="1:20" ht="12.75">
      <c r="A368" s="2"/>
      <c r="F368" s="2"/>
      <c r="G368" s="2"/>
      <c r="H368" s="2"/>
      <c r="I368" s="2"/>
      <c r="J368" s="13"/>
      <c r="K368" s="2"/>
      <c r="L368" s="2"/>
      <c r="M368" s="2"/>
      <c r="N368" s="2"/>
      <c r="O368" s="2"/>
      <c r="P368" s="2"/>
      <c r="Q368" s="2"/>
      <c r="R368" s="2"/>
      <c r="S368" s="13"/>
      <c r="T368" s="43"/>
    </row>
    <row r="369" spans="1:20" ht="12.75">
      <c r="A369" s="2"/>
      <c r="F369" s="2"/>
      <c r="G369" s="2"/>
      <c r="H369" s="2"/>
      <c r="I369" s="2"/>
      <c r="J369" s="13"/>
      <c r="K369" s="2"/>
      <c r="L369" s="2"/>
      <c r="M369" s="2"/>
      <c r="N369" s="2"/>
      <c r="O369" s="2"/>
      <c r="P369" s="2"/>
      <c r="Q369" s="2"/>
      <c r="R369" s="2"/>
      <c r="S369" s="13"/>
      <c r="T369" s="43"/>
    </row>
    <row r="370" spans="1:20" ht="12.75">
      <c r="A370" s="2"/>
      <c r="F370" s="2"/>
      <c r="G370" s="2"/>
      <c r="H370" s="2"/>
      <c r="I370" s="2"/>
      <c r="J370" s="13"/>
      <c r="K370" s="2"/>
      <c r="L370" s="2"/>
      <c r="M370" s="2"/>
      <c r="N370" s="2"/>
      <c r="O370" s="2"/>
      <c r="P370" s="2"/>
      <c r="Q370" s="2"/>
      <c r="R370" s="2"/>
      <c r="S370" s="13"/>
      <c r="T370" s="43"/>
    </row>
    <row r="371" ht="12.75">
      <c r="T371" s="43"/>
    </row>
    <row r="372" ht="12.75">
      <c r="T372" s="43"/>
    </row>
    <row r="373" ht="12.75">
      <c r="T373" s="43"/>
    </row>
    <row r="374" ht="12.75">
      <c r="T374" s="43"/>
    </row>
    <row r="375" ht="12.75">
      <c r="T375" s="43"/>
    </row>
    <row r="376" ht="12.75">
      <c r="T376" s="43"/>
    </row>
    <row r="377" ht="12.75">
      <c r="T377" s="43"/>
    </row>
    <row r="378" ht="12.75">
      <c r="T378" s="43"/>
    </row>
    <row r="379" ht="12.75">
      <c r="T379" s="43"/>
    </row>
    <row r="380" ht="12.75">
      <c r="T380" s="43"/>
    </row>
    <row r="381" ht="12.75">
      <c r="T381" s="43"/>
    </row>
    <row r="382" ht="12.75">
      <c r="T382" s="43"/>
    </row>
    <row r="383" ht="12.75">
      <c r="T383" s="43"/>
    </row>
    <row r="384" ht="12.75">
      <c r="T384" s="43"/>
    </row>
    <row r="385" ht="12.75">
      <c r="T385" s="43"/>
    </row>
    <row r="386" ht="12.75">
      <c r="T386" s="43"/>
    </row>
    <row r="387" ht="12.75">
      <c r="T387" s="43"/>
    </row>
    <row r="388" ht="12.75">
      <c r="T388" s="43"/>
    </row>
    <row r="389" ht="12.75">
      <c r="T389" s="43"/>
    </row>
    <row r="390" ht="12.75">
      <c r="T390" s="43"/>
    </row>
    <row r="391" ht="12.75">
      <c r="T391" s="43"/>
    </row>
    <row r="392" ht="12.75">
      <c r="T392" s="43"/>
    </row>
    <row r="393" ht="12.75">
      <c r="T393" s="43"/>
    </row>
    <row r="394" ht="12.75">
      <c r="T394" s="43"/>
    </row>
    <row r="395" ht="12.75">
      <c r="T395" s="43"/>
    </row>
    <row r="396" ht="12.75">
      <c r="T396" s="43"/>
    </row>
    <row r="397" ht="12.75">
      <c r="T397" s="43"/>
    </row>
    <row r="398" ht="12.75">
      <c r="T398" s="43"/>
    </row>
    <row r="399" ht="12.75">
      <c r="T399" s="43"/>
    </row>
    <row r="400" ht="12.75">
      <c r="T400" s="43"/>
    </row>
    <row r="401" ht="12.75">
      <c r="T401" s="43"/>
    </row>
    <row r="402" ht="12.75">
      <c r="T402" s="43"/>
    </row>
    <row r="403" ht="12.75">
      <c r="T403" s="43"/>
    </row>
    <row r="404" ht="12.75">
      <c r="T404" s="43"/>
    </row>
    <row r="405" ht="12.75">
      <c r="T405" s="43"/>
    </row>
    <row r="406" ht="12.75">
      <c r="T406" s="43"/>
    </row>
    <row r="407" ht="12.75">
      <c r="T407" s="43"/>
    </row>
    <row r="408" ht="12.75">
      <c r="T408" s="43"/>
    </row>
    <row r="409" ht="12.75">
      <c r="T409" s="43"/>
    </row>
    <row r="410" ht="12.75">
      <c r="T410" s="43"/>
    </row>
    <row r="411" ht="12.75">
      <c r="T411" s="43"/>
    </row>
    <row r="412" ht="12.75">
      <c r="T412" s="43"/>
    </row>
    <row r="413" ht="12.75">
      <c r="T413" s="43"/>
    </row>
    <row r="414" ht="12.75">
      <c r="T414" s="43"/>
    </row>
    <row r="415" ht="12.75">
      <c r="T415" s="43"/>
    </row>
    <row r="416" ht="12.75">
      <c r="T416" s="43"/>
    </row>
    <row r="417" ht="12.75">
      <c r="T417" s="43"/>
    </row>
    <row r="418" ht="12.75">
      <c r="T418" s="43"/>
    </row>
    <row r="419" ht="12.75">
      <c r="T419" s="43"/>
    </row>
    <row r="420" ht="12.75">
      <c r="T420" s="43"/>
    </row>
    <row r="421" ht="12.75">
      <c r="T421" s="43"/>
    </row>
    <row r="422" ht="12.75">
      <c r="T422" s="43"/>
    </row>
    <row r="423" ht="12.75">
      <c r="T423" s="43"/>
    </row>
    <row r="424" ht="12.75">
      <c r="T424" s="43"/>
    </row>
    <row r="425" ht="12.75">
      <c r="T425" s="43"/>
    </row>
    <row r="426" ht="12.75">
      <c r="T426" s="43"/>
    </row>
    <row r="427" ht="12.75">
      <c r="T427" s="43"/>
    </row>
    <row r="428" ht="12.75">
      <c r="T428" s="43"/>
    </row>
    <row r="429" ht="12.75">
      <c r="T429" s="43"/>
    </row>
    <row r="430" ht="12.75">
      <c r="T430" s="43"/>
    </row>
    <row r="431" ht="12.75">
      <c r="T431" s="43"/>
    </row>
    <row r="432" ht="12.75">
      <c r="T432" s="43"/>
    </row>
    <row r="433" ht="12.75">
      <c r="T433" s="43"/>
    </row>
    <row r="434" ht="12.75">
      <c r="T434" s="43"/>
    </row>
    <row r="435" ht="12.75">
      <c r="T435" s="43"/>
    </row>
    <row r="436" ht="12.75">
      <c r="T436" s="43"/>
    </row>
    <row r="437" ht="12.75">
      <c r="T437" s="43"/>
    </row>
    <row r="438" ht="12.75">
      <c r="T438" s="43"/>
    </row>
    <row r="439" ht="12.75">
      <c r="T439" s="43"/>
    </row>
    <row r="440" ht="12.75">
      <c r="T440" s="43"/>
    </row>
    <row r="441" ht="12.75">
      <c r="T441" s="43"/>
    </row>
    <row r="442" ht="12.75">
      <c r="T442" s="43"/>
    </row>
    <row r="443" ht="12.75">
      <c r="T443" s="43"/>
    </row>
    <row r="444" ht="12.75">
      <c r="T444" s="43"/>
    </row>
    <row r="445" ht="12.75">
      <c r="T445" s="43"/>
    </row>
    <row r="446" ht="12.75">
      <c r="T446" s="43"/>
    </row>
    <row r="447" ht="12.75">
      <c r="T447" s="43"/>
    </row>
    <row r="448" ht="12.75">
      <c r="T448" s="43"/>
    </row>
    <row r="449" ht="12.75">
      <c r="T449" s="43"/>
    </row>
    <row r="450" ht="12.75">
      <c r="T450" s="43"/>
    </row>
    <row r="451" ht="12.75">
      <c r="T451" s="43"/>
    </row>
    <row r="452" ht="12.75">
      <c r="T452" s="43"/>
    </row>
    <row r="453" ht="12.75">
      <c r="T453" s="43"/>
    </row>
    <row r="454" ht="12.75">
      <c r="T454" s="43"/>
    </row>
    <row r="455" ht="12.75">
      <c r="T455" s="43"/>
    </row>
    <row r="456" ht="12.75">
      <c r="T456" s="43"/>
    </row>
    <row r="457" ht="12.75">
      <c r="T457" s="43"/>
    </row>
    <row r="458" ht="12.75">
      <c r="T458" s="43"/>
    </row>
    <row r="459" ht="12.75">
      <c r="T459" s="43"/>
    </row>
    <row r="460" ht="12.75">
      <c r="T460" s="43"/>
    </row>
    <row r="461" ht="12.75">
      <c r="T461" s="43"/>
    </row>
    <row r="462" ht="12.75">
      <c r="T462" s="43"/>
    </row>
    <row r="463" ht="12.75">
      <c r="T463" s="43"/>
    </row>
    <row r="464" ht="12.75">
      <c r="T464" s="43"/>
    </row>
    <row r="465" ht="12.75">
      <c r="T465" s="43"/>
    </row>
    <row r="466" ht="12.75">
      <c r="T466" s="43"/>
    </row>
    <row r="467" ht="12.75">
      <c r="T467" s="43"/>
    </row>
    <row r="468" ht="12.75">
      <c r="T468" s="43"/>
    </row>
    <row r="469" ht="12.75">
      <c r="T469" s="43"/>
    </row>
    <row r="470" ht="12.75">
      <c r="T470" s="43"/>
    </row>
    <row r="471" ht="12.75">
      <c r="T471" s="43"/>
    </row>
    <row r="472" ht="12.75">
      <c r="T472" s="43"/>
    </row>
    <row r="473" ht="12.75">
      <c r="T473" s="43"/>
    </row>
    <row r="474" ht="12.75">
      <c r="T474" s="43"/>
    </row>
    <row r="475" ht="12.75">
      <c r="T475" s="43"/>
    </row>
    <row r="476" ht="12.75">
      <c r="T476" s="43"/>
    </row>
    <row r="477" ht="12.75">
      <c r="T477" s="43"/>
    </row>
    <row r="478" ht="12.75">
      <c r="T478" s="43"/>
    </row>
    <row r="479" ht="12.75">
      <c r="T479" s="43"/>
    </row>
    <row r="480" ht="12.75">
      <c r="T480" s="43"/>
    </row>
    <row r="481" ht="12.75">
      <c r="T481" s="43"/>
    </row>
    <row r="482" ht="12.75">
      <c r="T482" s="43"/>
    </row>
    <row r="483" ht="12.75">
      <c r="T483" s="43"/>
    </row>
    <row r="484" ht="12.75">
      <c r="T484" s="43"/>
    </row>
    <row r="485" ht="12.75">
      <c r="T485" s="43"/>
    </row>
    <row r="486" ht="12.75">
      <c r="T486" s="43"/>
    </row>
    <row r="487" ht="12.75">
      <c r="T487" s="43"/>
    </row>
    <row r="488" ht="12.75">
      <c r="T488" s="43"/>
    </row>
    <row r="489" ht="12.75">
      <c r="T489" s="43"/>
    </row>
    <row r="490" ht="12.75">
      <c r="T490" s="43"/>
    </row>
    <row r="491" ht="12.75">
      <c r="T491" s="43"/>
    </row>
    <row r="492" ht="12.75">
      <c r="T492" s="43"/>
    </row>
    <row r="493" ht="12.75">
      <c r="T493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Williams</dc:creator>
  <cp:keywords/>
  <dc:description/>
  <cp:lastModifiedBy>Fielding</cp:lastModifiedBy>
  <cp:lastPrinted>2017-07-16T08:21:26Z</cp:lastPrinted>
  <dcterms:created xsi:type="dcterms:W3CDTF">2005-12-11T00:08:55Z</dcterms:created>
  <dcterms:modified xsi:type="dcterms:W3CDTF">2019-09-08T09:09:25Z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